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rporate Affairs\Results\1. Full Year\FY17\4. Property Compendium\Files\3. Toolkits\"/>
    </mc:Choice>
  </mc:AlternateContent>
  <bookViews>
    <workbookView xWindow="0" yWindow="0" windowWidth="38400" windowHeight="17835" activeTab="4"/>
  </bookViews>
  <sheets>
    <sheet name="INVESTMENT PORTFOLIO" sheetId="4" r:id="rId1"/>
    <sheet name="OFFICE PORTFOLIO" sheetId="1" r:id="rId2"/>
    <sheet name="INDUSTRIAL PORTFOLIO" sheetId="2" r:id="rId3"/>
    <sheet name="RETAIL PORTFOLIO" sheetId="3" r:id="rId4"/>
    <sheet name="OFFICE ASSETS" sheetId="5" r:id="rId5"/>
    <sheet name="INDUSTRIAL ASSETS" sheetId="6" r:id="rId6"/>
    <sheet name="RETAIL ASSETS" sheetId="7" r:id="rId7"/>
    <sheet name="NOI RECONCILIATION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g" localSheetId="2">#REF!</definedName>
    <definedName name="\g">#REF!</definedName>
    <definedName name="\J" localSheetId="2">#REF!</definedName>
    <definedName name="\J">#REF!</definedName>
    <definedName name="\l" localSheetId="2">#REF!</definedName>
    <definedName name="\l">#REF!</definedName>
    <definedName name="\P" localSheetId="2">#REF!</definedName>
    <definedName name="\P">#REF!</definedName>
    <definedName name="\r" localSheetId="2">#REF!</definedName>
    <definedName name="\r">#REF!</definedName>
    <definedName name="\s" localSheetId="2">#REF!</definedName>
    <definedName name="\s">#REF!</definedName>
    <definedName name="\X" localSheetId="2">#REF!</definedName>
    <definedName name="\X">#REF!</definedName>
    <definedName name="___Ade1" localSheetId="2">'[1]Expiry Profile'!#REF!</definedName>
    <definedName name="___Ade1">'[1]Expiry Profile'!#REF!</definedName>
    <definedName name="___Aku1" localSheetId="2">'[1]Expiry Profile'!#REF!</definedName>
    <definedName name="___Aku1">'[1]Expiry Profile'!#REF!</definedName>
    <definedName name="___Ale1" localSheetId="2">'[1]Expiry Profile'!#REF!</definedName>
    <definedName name="___Ale1">'[1]Expiry Profile'!#REF!</definedName>
    <definedName name="___Arc1" localSheetId="2">'[1]Expiry Profile'!#REF!</definedName>
    <definedName name="___Arc1">'[1]Expiry Profile'!#REF!</definedName>
    <definedName name="___Ban1" localSheetId="2">'[1]Expiry Profile'!#REF!</definedName>
    <definedName name="___Ban1">'[1]Expiry Profile'!#REF!</definedName>
    <definedName name="___Bon1" localSheetId="2">'[1]Expiry Profile'!#REF!</definedName>
    <definedName name="___Bon1">'[1]Expiry Profile'!#REF!</definedName>
    <definedName name="___Che1" localSheetId="2">'[1]Expiry Profile'!#REF!</definedName>
    <definedName name="___Che1">'[1]Expiry Profile'!#REF!</definedName>
    <definedName name="___Cri1" localSheetId="2">'[1]Expiry Profile'!#REF!</definedName>
    <definedName name="___Cri1">'[1]Expiry Profile'!#REF!</definedName>
    <definedName name="___Don1" localSheetId="2">'[1]Expiry Profile'!#REF!</definedName>
    <definedName name="___Don1">'[1]Expiry Profile'!#REF!</definedName>
    <definedName name="___Hol1" localSheetId="2">'[1]Expiry Profile'!#REF!</definedName>
    <definedName name="___Hol1">'[1]Expiry Profile'!#REF!</definedName>
    <definedName name="___Jul1" localSheetId="2">'[1]Expiry Profile'!#REF!</definedName>
    <definedName name="___Jul1">'[1]Expiry Profile'!#REF!</definedName>
    <definedName name="___Kog1" localSheetId="2">'[1]Expiry Profile'!#REF!</definedName>
    <definedName name="___Kog1">'[1]Expiry Profile'!#REF!</definedName>
    <definedName name="___Min1" localSheetId="2">'[1]Expiry Profile'!#REF!</definedName>
    <definedName name="___Min1">'[1]Expiry Profile'!#REF!</definedName>
    <definedName name="___Pen1" localSheetId="2">'[1]Expiry Profile'!#REF!</definedName>
    <definedName name="___Pen1">'[1]Expiry Profile'!#REF!</definedName>
    <definedName name="___Roc1" localSheetId="2">'[1]Expiry Profile'!#REF!</definedName>
    <definedName name="___Roc1">'[1]Expiry Profile'!#REF!</definedName>
    <definedName name="___Rod1" localSheetId="2">'[1]Expiry Profile'!#REF!</definedName>
    <definedName name="___Rod1">'[1]Expiry Profile'!#REF!</definedName>
    <definedName name="___Sil1" localSheetId="2">'[1]Expiry Profile'!#REF!</definedName>
    <definedName name="___Sil1">'[1]Expiry Profile'!#REF!</definedName>
    <definedName name="___Wen1" localSheetId="2">'[1]Expiry Profile'!#REF!</definedName>
    <definedName name="___Wen1">'[1]Expiry Profile'!#REF!</definedName>
    <definedName name="___Wod1" localSheetId="2">'[1]Expiry Profile'!#REF!</definedName>
    <definedName name="___Wod1">'[1]Expiry Profile'!#REF!</definedName>
    <definedName name="__Ade1" localSheetId="2">'[1]Expiry Profile'!#REF!</definedName>
    <definedName name="__Ade1">'[1]Expiry Profile'!#REF!</definedName>
    <definedName name="__Aku1" localSheetId="2">'[1]Expiry Profile'!#REF!</definedName>
    <definedName name="__Aku1">'[1]Expiry Profile'!#REF!</definedName>
    <definedName name="__Ale1" localSheetId="2">'[1]Expiry Profile'!#REF!</definedName>
    <definedName name="__Ale1">'[1]Expiry Profile'!#REF!</definedName>
    <definedName name="__Arc1" localSheetId="2">'[1]Expiry Profile'!#REF!</definedName>
    <definedName name="__Arc1">'[1]Expiry Profile'!#REF!</definedName>
    <definedName name="__Ban1" localSheetId="2">'[1]Expiry Profile'!#REF!</definedName>
    <definedName name="__Ban1">'[1]Expiry Profile'!#REF!</definedName>
    <definedName name="__Bon1" localSheetId="2">'[1]Expiry Profile'!#REF!</definedName>
    <definedName name="__Bon1">'[1]Expiry Profile'!#REF!</definedName>
    <definedName name="__Che1" localSheetId="2">'[1]Expiry Profile'!#REF!</definedName>
    <definedName name="__Che1">'[1]Expiry Profile'!#REF!</definedName>
    <definedName name="__Cri1" localSheetId="2">'[1]Expiry Profile'!#REF!</definedName>
    <definedName name="__Cri1">'[1]Expiry Profile'!#REF!</definedName>
    <definedName name="__Don1" localSheetId="2">'[1]Expiry Profile'!#REF!</definedName>
    <definedName name="__Don1">'[1]Expiry Profile'!#REF!</definedName>
    <definedName name="__Hol1" localSheetId="2">'[1]Expiry Profile'!#REF!</definedName>
    <definedName name="__Hol1">'[1]Expiry Profile'!#REF!</definedName>
    <definedName name="__Jul1" localSheetId="2">'[1]Expiry Profile'!#REF!</definedName>
    <definedName name="__Jul1">'[1]Expiry Profile'!#REF!</definedName>
    <definedName name="__Kog1" localSheetId="2">'[1]Expiry Profile'!#REF!</definedName>
    <definedName name="__Kog1">'[1]Expiry Profile'!#REF!</definedName>
    <definedName name="__Min1" localSheetId="2">'[1]Expiry Profile'!#REF!</definedName>
    <definedName name="__Min1">'[1]Expiry Profile'!#REF!</definedName>
    <definedName name="__Pen1" localSheetId="2">'[1]Expiry Profile'!#REF!</definedName>
    <definedName name="__Pen1">'[1]Expiry Profile'!#REF!</definedName>
    <definedName name="__Roc1" localSheetId="2">'[1]Expiry Profile'!#REF!</definedName>
    <definedName name="__Roc1">'[1]Expiry Profile'!#REF!</definedName>
    <definedName name="__Rod1" localSheetId="2">'[1]Expiry Profile'!#REF!</definedName>
    <definedName name="__Rod1">'[1]Expiry Profile'!#REF!</definedName>
    <definedName name="__Sil1" localSheetId="2">'[1]Expiry Profile'!#REF!</definedName>
    <definedName name="__Sil1">'[1]Expiry Profile'!#REF!</definedName>
    <definedName name="__Wen1" localSheetId="2">'[1]Expiry Profile'!#REF!</definedName>
    <definedName name="__Wen1">'[1]Expiry Profile'!#REF!</definedName>
    <definedName name="__Wod1" localSheetId="2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2">_3731+#REF!+#REF!+#REF!+#REF!+#REF!+#REF!+#REF!+#REF!+#REF!+#REF!+#REF!+#REF!+#REF!+#REF!+#REF!+#REF!+#REF!+#REF!+#REF!+#REF!+#REF!+#REF!+#REF!+#REF!+#REF!+#REF!+#REF!</definedName>
    <definedName name="_3732" localSheetId="0">_3731+#REF!+#REF!+#REF!+#REF!+#REF!+#REF!+#REF!+#REF!+#REF!+#REF!+#REF!+#REF!+#REF!+#REF!+#REF!+#REF!+#REF!+#REF!+#REF!+#REF!+#REF!+#REF!+#REF!+#REF!+#REF!+#REF!+#REF!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2">_3800+#REF!+#REF!+#REF!+#REF!+#REF!+#REF!+#REF!+#REF!+#REF!+#REF!+#REF!+#REF!+#REF!+#REF!+#REF!+#REF!+#REF!+#REF!+#REF!+#REF!+#REF!+#REF!+#REF!+#REF!+#REF!+#REF!+#REF!</definedName>
    <definedName name="_3801" localSheetId="0">_3800+#REF!+#REF!+#REF!+#REF!+#REF!+#REF!+#REF!+#REF!+#REF!+#REF!+#REF!+#REF!+#REF!+#REF!+#REF!+#REF!+#REF!+#REF!+#REF!+#REF!+#REF!+#REF!+#REF!+#REF!+#REF!+#REF!+#REF!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2">'INDUSTRIAL PORTFOLIO'!_3801+#REF!+#REF!+#REF!+#REF!+#REF!+#REF!+#REF!+#REF!+#REF!+#REF!+#REF!+#REF!+#REF!+#REF!+#REF!+#REF!+#REF!+#REF!+#REF!+#REF!+#REF!+#REF!+#REF!+#REF!+#REF!+#REF!+#REF!</definedName>
    <definedName name="_3802" localSheetId="0">'INVESTMENT PORTFOLIO'!_3801+#REF!+#REF!+#REF!+#REF!+#REF!+#REF!+#REF!+#REF!+#REF!+#REF!+#REF!+#REF!+#REF!+#REF!+#REF!+#REF!+#REF!+#REF!+#REF!+#REF!+#REF!+#REF!+#REF!+#REF!+#REF!+#REF!+#REF!</definedName>
    <definedName name="_3802" localSheetId="3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2">_5731+#REF!+#REF!+#REF!+#REF!+#REF!+#REF!+#REF!+#REF!+#REF!+#REF!+#REF!+#REF!+#REF!+#REF!+#REF!+#REF!+#REF!+#REF!+#REF!+#REF!+#REF!+#REF!+#REF!+#REF!+#REF!+#REF!+#REF!</definedName>
    <definedName name="_5732" localSheetId="0">_5731+#REF!+#REF!+#REF!+#REF!+#REF!+#REF!+#REF!+#REF!+#REF!+#REF!+#REF!+#REF!+#REF!+#REF!+#REF!+#REF!+#REF!+#REF!+#REF!+#REF!+#REF!+#REF!+#REF!+#REF!+#REF!+#REF!+#REF!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2">_7731+#REF!+#REF!+#REF!+#REF!+#REF!+#REF!+#REF!+#REF!+#REF!+#REF!+#REF!+#REF!+#REF!+#REF!+#REF!+#REF!+#REF!+#REF!+#REF!+#REF!+#REF!+#REF!+#REF!+#REF!+#REF!+#REF!+#REF!</definedName>
    <definedName name="_7732" localSheetId="0">_7731+#REF!+#REF!+#REF!+#REF!+#REF!+#REF!+#REF!+#REF!+#REF!+#REF!+#REF!+#REF!+#REF!+#REF!+#REF!+#REF!+#REF!+#REF!+#REF!+#REF!+#REF!+#REF!+#REF!+#REF!+#REF!+#REF!+#REF!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2">_9731+#REF!+#REF!+#REF!+#REF!+#REF!+#REF!+#REF!+#REF!+#REF!+#REF!+#REF!+#REF!+#REF!+#REF!+#REF!+#REF!+#REF!+#REF!+#REF!+#REF!+#REF!+#REF!+#REF!+#REF!+#REF!+#REF!+#REF!</definedName>
    <definedName name="_9732" localSheetId="0">_9731+#REF!+#REF!+#REF!+#REF!+#REF!+#REF!+#REF!+#REF!+#REF!+#REF!+#REF!+#REF!+#REF!+#REF!+#REF!+#REF!+#REF!+#REF!+#REF!+#REF!+#REF!+#REF!+#REF!+#REF!+#REF!+#REF!+#REF!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2">'[2]Expiry Profile'!#REF!</definedName>
    <definedName name="_Ade1">'[2]Expiry Profile'!#REF!</definedName>
    <definedName name="_Aku1" localSheetId="2">'[2]Expiry Profile'!#REF!</definedName>
    <definedName name="_Aku1">'[2]Expiry Profile'!#REF!</definedName>
    <definedName name="_Ale1" localSheetId="2">'[2]Expiry Profile'!#REF!</definedName>
    <definedName name="_Ale1">'[2]Expiry Profile'!#REF!</definedName>
    <definedName name="_Arc1" localSheetId="2">'[2]Expiry Profile'!#REF!</definedName>
    <definedName name="_Arc1">'[2]Expiry Profile'!#REF!</definedName>
    <definedName name="_Ban1" localSheetId="2">'[2]Expiry Profile'!#REF!</definedName>
    <definedName name="_Ban1">'[2]Expiry Profile'!#REF!</definedName>
    <definedName name="_Bon1" localSheetId="2">'[2]Expiry Profile'!#REF!</definedName>
    <definedName name="_Bon1">'[2]Expiry Profile'!#REF!</definedName>
    <definedName name="_Che1" localSheetId="2">'[2]Expiry Profile'!#REF!</definedName>
    <definedName name="_Che1">'[2]Expiry Profile'!#REF!</definedName>
    <definedName name="_Cri1" localSheetId="2">'[2]Expiry Profile'!#REF!</definedName>
    <definedName name="_Cri1">'[2]Expiry Profile'!#REF!</definedName>
    <definedName name="_Don1" localSheetId="2">'[2]Expiry Profile'!#REF!</definedName>
    <definedName name="_Don1">'[2]Expiry Profile'!#REF!</definedName>
    <definedName name="_Hol1" localSheetId="2">'[2]Expiry Profile'!#REF!</definedName>
    <definedName name="_Hol1">'[2]Expiry Profile'!#REF!</definedName>
    <definedName name="_Jul1" localSheetId="2">'[2]Expiry Profile'!#REF!</definedName>
    <definedName name="_Jul1">'[2]Expiry Profile'!#REF!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og1" localSheetId="2">'[2]Expiry Profile'!#REF!</definedName>
    <definedName name="_Kog1">'[2]Expiry Profile'!#REF!</definedName>
    <definedName name="_Min1" localSheetId="2">'[2]Expiry Profile'!#REF!</definedName>
    <definedName name="_Min1">'[2]Expiry Profile'!#REF!</definedName>
    <definedName name="_Order1" hidden="1">255</definedName>
    <definedName name="_Order2" hidden="1">255</definedName>
    <definedName name="_Pen1" localSheetId="2">'[2]Expiry Profile'!#REF!</definedName>
    <definedName name="_Pen1">'[2]Expiry Profile'!#REF!</definedName>
    <definedName name="_Roc1" localSheetId="2">'[2]Expiry Profile'!#REF!</definedName>
    <definedName name="_Roc1">'[2]Expiry Profile'!#REF!</definedName>
    <definedName name="_Rod1" localSheetId="2">'[2]Expiry Profile'!#REF!</definedName>
    <definedName name="_Rod1">'[2]Expiry Profile'!#REF!</definedName>
    <definedName name="_Sil1" localSheetId="2">'[2]Expiry Profile'!#REF!</definedName>
    <definedName name="_Sil1">'[2]Expiry Profile'!#REF!</definedName>
    <definedName name="_Sort" localSheetId="2" hidden="1">#REF!</definedName>
    <definedName name="_Sort" hidden="1">#REF!</definedName>
    <definedName name="_Wen1" localSheetId="2">'[2]Expiry Profile'!#REF!</definedName>
    <definedName name="_Wen1">'[2]Expiry Profile'!#REF!</definedName>
    <definedName name="_Wod1" localSheetId="2">'[2]Expiry Profile'!#REF!</definedName>
    <definedName name="_Wod1">'[2]Expiry Profile'!#REF!</definedName>
    <definedName name="Acquisition_cost_percent" localSheetId="2">[3]TWWH!#REF!</definedName>
    <definedName name="Acquisition_cost_percent">[3]TWWH!#REF!</definedName>
    <definedName name="Ade" localSheetId="2">#REF!</definedName>
    <definedName name="Ade">#REF!</definedName>
    <definedName name="ADR" localSheetId="2">#REF!</definedName>
    <definedName name="ADR">#REF!</definedName>
    <definedName name="Aku" localSheetId="2">#REF!</definedName>
    <definedName name="Aku">#REF!</definedName>
    <definedName name="Ale" localSheetId="2">#REF!</definedName>
    <definedName name="Ale">#REF!</definedName>
    <definedName name="Arc" localSheetId="2">#REF!</definedName>
    <definedName name="Arc">#REF!</definedName>
    <definedName name="Argyle" localSheetId="2">#REF!</definedName>
    <definedName name="Argyle">#REF!</definedName>
    <definedName name="Argyle1" localSheetId="2">'[1]Expiry Profile'!#REF!</definedName>
    <definedName name="Argyle1">'[1]Expiry Profile'!#REF!</definedName>
    <definedName name="ASD" localSheetId="2">'[4]Income Statment'!#REF!</definedName>
    <definedName name="ASD">'[4]Income Statment'!#REF!</definedName>
    <definedName name="_xlnm.Auto_Close_Sheet" localSheetId="2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2">#REF!</definedName>
    <definedName name="B">#REF!</definedName>
    <definedName name="Bankstown" localSheetId="2">'[1]Expiry Profile'!#REF!</definedName>
    <definedName name="Bankstown">'[1]Expiry Profile'!#REF!</definedName>
    <definedName name="Bankstown2" localSheetId="2">#REF!</definedName>
    <definedName name="Bankstown2">#REF!</definedName>
    <definedName name="Basic_fee_percent" localSheetId="2">#REF!</definedName>
    <definedName name="Basic_fee_percent">#REF!</definedName>
    <definedName name="Bond" localSheetId="2">'[1]Expiry Profile'!#REF!</definedName>
    <definedName name="Bond">'[1]Expiry Profile'!#REF!</definedName>
    <definedName name="Borrowing_costs_percent" localSheetId="2">[3]TWWH!#REF!</definedName>
    <definedName name="Borrowing_costs_percent">[3]TWWH!#REF!</definedName>
    <definedName name="Buranda" localSheetId="2">#REF!</definedName>
    <definedName name="Buranda">#REF!</definedName>
    <definedName name="Buranda1" localSheetId="2">'[1]Expiry Profile'!#REF!</definedName>
    <definedName name="Buranda1">'[1]Expiry Profile'!#REF!</definedName>
    <definedName name="Category">[7]Parameters!$B$5</definedName>
    <definedName name="Cen" localSheetId="2">#REF!</definedName>
    <definedName name="Cen">#REF!</definedName>
    <definedName name="Central_cost_percent" localSheetId="2">#REF!</definedName>
    <definedName name="Central_cost_percent">#REF!</definedName>
    <definedName name="Che" localSheetId="2">#REF!</definedName>
    <definedName name="Che">#REF!</definedName>
    <definedName name="Cher" localSheetId="2">#REF!</definedName>
    <definedName name="Cher">#REF!</definedName>
    <definedName name="Cher1" localSheetId="2">'[1]Expiry Profile'!#REF!</definedName>
    <definedName name="Cher1">'[1]Expiry Profile'!#REF!</definedName>
    <definedName name="Cherrybrook" localSheetId="2">#REF!</definedName>
    <definedName name="Cherrybrook">#REF!</definedName>
    <definedName name="CMBSP" localSheetId="2">[8]Personnel!#REF!</definedName>
    <definedName name="CMBSP">[8]Personnel!#REF!</definedName>
    <definedName name="CMBSTest" localSheetId="2">[8]Personnel!#REF!</definedName>
    <definedName name="CMBSTest">[8]Personnel!#REF!</definedName>
    <definedName name="com">[9]Dropdowns!$C$1:$C$2</definedName>
    <definedName name="Commercial">#N/A</definedName>
    <definedName name="Cooleman" localSheetId="2">#REF!</definedName>
    <definedName name="Cooleman">#REF!</definedName>
    <definedName name="Cooleman1" localSheetId="2">'[1]Expiry Profile'!#REF!</definedName>
    <definedName name="Cooleman1">'[1]Expiry Profile'!#REF!</definedName>
    <definedName name="CORP_PL">'[6]CORP BASE'!$F$8:$Y$71</definedName>
    <definedName name="CPI" localSheetId="2">#REF!</definedName>
    <definedName name="CPI">#REF!</definedName>
    <definedName name="Cri" localSheetId="2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2">[3]TWWH!#REF!</definedName>
    <definedName name="Discount_Rate">[3]TWWH!#REF!</definedName>
    <definedName name="DME_Dirty" hidden="1">"False"</definedName>
    <definedName name="Don" localSheetId="2">#REF!</definedName>
    <definedName name="Don">#REF!</definedName>
    <definedName name="FinPeriod">[9]Parameters!$B$6</definedName>
    <definedName name="Fixed_expenses" localSheetId="2">#REF!</definedName>
    <definedName name="Fixed_expenses">#REF!</definedName>
    <definedName name="FM_PL">'[6]FM BASE'!$F$8:$Y$71</definedName>
    <definedName name="G" localSheetId="2">#REF!</definedName>
    <definedName name="G">#REF!</definedName>
    <definedName name="GOP_percent_year1" localSheetId="2">#REF!</definedName>
    <definedName name="GOP_percent_year1">#REF!</definedName>
    <definedName name="GOP_percent_year2" localSheetId="2">#REF!</definedName>
    <definedName name="GOP_percent_year2">#REF!</definedName>
    <definedName name="GOP_percent_year3" localSheetId="2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2">'[1]Expiry Profile'!#REF!</definedName>
    <definedName name="Huntingwood">'[1]Expiry Profile'!#REF!</definedName>
    <definedName name="Immediate_capex" localSheetId="2">[3]TWWH!#REF!</definedName>
    <definedName name="Immediate_capex">[3]TWWH!#REF!</definedName>
    <definedName name="Incentive_fee_percent" localSheetId="2">#REF!</definedName>
    <definedName name="Incentive_fee_percent">#REF!</definedName>
    <definedName name="Interest_Rate" localSheetId="2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2">#REF!</definedName>
    <definedName name="Jul">#REF!</definedName>
    <definedName name="Julius" localSheetId="2">#REF!</definedName>
    <definedName name="Julius">#REF!</definedName>
    <definedName name="Kog" localSheetId="2">#REF!</definedName>
    <definedName name="Kog">#REF!</definedName>
    <definedName name="Kogarah" localSheetId="2">#REF!</definedName>
    <definedName name="Kogarah">#REF!</definedName>
    <definedName name="Last_Forecast">[6]NSW!$AB$5:$AU$847</definedName>
    <definedName name="Lismore" localSheetId="2">#REF!</definedName>
    <definedName name="Lismore">#REF!</definedName>
    <definedName name="Lismore1" localSheetId="2">'[1]Expiry Profile'!#REF!</definedName>
    <definedName name="Lismore1">'[1]Expiry Profile'!#REF!</definedName>
    <definedName name="LVR_percent" localSheetId="2">[3]TWWH!#REF!</definedName>
    <definedName name="LVR_percent">[3]TWWH!#REF!</definedName>
    <definedName name="MgmtSchedules">[10]Lists!$D$2:$E$13</definedName>
    <definedName name="MILLION" localSheetId="2">#REF!</definedName>
    <definedName name="MILLION">#REF!</definedName>
    <definedName name="Min" localSheetId="2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2">#REF!</definedName>
    <definedName name="Number_of_rooms">#REF!</definedName>
    <definedName name="Number_of_years_to_hold" localSheetId="2">[3]TWWH!#REF!</definedName>
    <definedName name="Number_of_years_to_hold">[3]TWWH!#REF!</definedName>
    <definedName name="NvsEndTime">38566.3627430556</definedName>
    <definedName name="Occ_year1" localSheetId="2">#REF!</definedName>
    <definedName name="Occ_year1">#REF!</definedName>
    <definedName name="Occ_year2" localSheetId="2">#REF!</definedName>
    <definedName name="Occ_year2">#REF!</definedName>
    <definedName name="Occ_year3" localSheetId="2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2">#REF!</definedName>
    <definedName name="Other_revenue_percent">#REF!</definedName>
    <definedName name="ownership1">[9]Dropdowns!$A$1:$A$6</definedName>
    <definedName name="Pen" localSheetId="2">#REF!</definedName>
    <definedName name="Pen">#REF!</definedName>
    <definedName name="Period">[7]Parameters!$B$2</definedName>
    <definedName name="PeriodName">[10]Lists!$A$2:$A$13</definedName>
    <definedName name="Pinelands" localSheetId="2">#REF!</definedName>
    <definedName name="Pinelands">#REF!</definedName>
    <definedName name="Pinelands1" localSheetId="2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2">'INDUSTRIAL PORTFOLIO'!$A$1:$P$32</definedName>
    <definedName name="_xlnm.Print_Area" localSheetId="0">'INVESTMENT PORTFOLIO'!$A$1:$K$53</definedName>
    <definedName name="_xlnm.Print_Area" localSheetId="1">'OFFICE PORTFOLIO'!$A$1:$O$57</definedName>
    <definedName name="_xlnm.Print_Area" localSheetId="3">'RETAIL PORTFOLIO'!$A$1:$P$32</definedName>
    <definedName name="PRINT_TITLES_MI" localSheetId="2">#REF!</definedName>
    <definedName name="PRINT_TITLES_MI">#REF!</definedName>
    <definedName name="Purchase_price" localSheetId="2">[3]TWWH!#REF!</definedName>
    <definedName name="Purchase_price">[3]TWWH!#REF!</definedName>
    <definedName name="QLD_PL">'[6]QLD BASE'!$F$8:$X$71</definedName>
    <definedName name="Rate_growth_year1" localSheetId="2">#REF!</definedName>
    <definedName name="Rate_growth_year1">#REF!</definedName>
    <definedName name="Rate_growth_year2" localSheetId="2">#REF!</definedName>
    <definedName name="Rate_growth_year2">#REF!</definedName>
    <definedName name="Rate_growth_year3" localSheetId="2">#REF!</definedName>
    <definedName name="Rate_growth_year3">#REF!</definedName>
    <definedName name="REC_SHEET">[6]REC!$B$1</definedName>
    <definedName name="Rent_percent" localSheetId="2">#REF!</definedName>
    <definedName name="Rent_percent">#REF!</definedName>
    <definedName name="Roc" localSheetId="2">#REF!</definedName>
    <definedName name="Roc">#REF!</definedName>
    <definedName name="Rod" localSheetId="2">#REF!</definedName>
    <definedName name="Rod">#REF!</definedName>
    <definedName name="Salmon" localSheetId="2">#REF!</definedName>
    <definedName name="Salmon">#REF!</definedName>
    <definedName name="SBP" localSheetId="2">[8]Personnel!#REF!</definedName>
    <definedName name="SBP">[8]Personnel!#REF!</definedName>
    <definedName name="Scrivener" localSheetId="2">'[1]Expiry Profile'!#REF!</definedName>
    <definedName name="Scrivener">'[1]Expiry Profile'!#REF!</definedName>
    <definedName name="sdf">[13]Dropdowns!$C$1:$C$2</definedName>
    <definedName name="Selling_costs_percent" localSheetId="2">[3]TWWH!#REF!</definedName>
    <definedName name="Selling_costs_percent">[3]TWWH!#REF!</definedName>
    <definedName name="SF_percent_year1" localSheetId="2">#REF!</definedName>
    <definedName name="SF_percent_year1">#REF!</definedName>
    <definedName name="SF_percent_year2" localSheetId="2">#REF!</definedName>
    <definedName name="SF_percent_year2">#REF!</definedName>
    <definedName name="SF_percent_year3" localSheetId="2">#REF!</definedName>
    <definedName name="SF_percent_year3">#REF!</definedName>
    <definedName name="SF_percent_year4" localSheetId="2">#REF!</definedName>
    <definedName name="SF_percent_year4">#REF!</definedName>
    <definedName name="SheetState" hidden="1">"'2:-1:2:2:2:2:2:-1:2:2:2:2:2:2"</definedName>
    <definedName name="Spr" localSheetId="2">#REF!</definedName>
    <definedName name="Spr">#REF!</definedName>
    <definedName name="Springfield" localSheetId="2">#REF!</definedName>
    <definedName name="Springfield">#REF!</definedName>
    <definedName name="ss" localSheetId="2" hidden="1">{"CF SUMMARY",#N/A,FALSE,"Cash Flow"}</definedName>
    <definedName name="ss" localSheetId="0" hidden="1">{"CF SUMMARY",#N/A,FALSE,"Cash Flow"}</definedName>
    <definedName name="ss" localSheetId="3" hidden="1">{"CF SUMMARY",#N/A,FALSE,"Cash Flow"}</definedName>
    <definedName name="ss" hidden="1">{"CF SUMMARY",#N/A,FALSE,"Cash Flow"}</definedName>
    <definedName name="ss_1" localSheetId="2" hidden="1">{"CF SUMMARY",#N/A,FALSE,"Cash Flow"}</definedName>
    <definedName name="ss_1" localSheetId="0" hidden="1">{"CF SUMMARY",#N/A,FALSE,"Cash Flow"}</definedName>
    <definedName name="ss_1" localSheetId="3" hidden="1">{"CF SUMMARY",#N/A,FALSE,"Cash Flow"}</definedName>
    <definedName name="ss_1" hidden="1">{"CF SUMMARY",#N/A,FALSE,"Cash Flow"}</definedName>
    <definedName name="ss_2" localSheetId="2" hidden="1">{"CF SUMMARY",#N/A,FALSE,"Cash Flow"}</definedName>
    <definedName name="ss_2" localSheetId="0" hidden="1">{"CF SUMMARY",#N/A,FALSE,"Cash Flow"}</definedName>
    <definedName name="ss_2" localSheetId="3" hidden="1">{"CF SUMMARY",#N/A,FALSE,"Cash Flow"}</definedName>
    <definedName name="ss_2" hidden="1">{"CF SUMMARY",#N/A,FALSE,"Cash Flow"}</definedName>
    <definedName name="ss_3" localSheetId="2" hidden="1">{"CF SUMMARY",#N/A,FALSE,"Cash Flow"}</definedName>
    <definedName name="ss_3" localSheetId="0" hidden="1">{"CF SUMMARY",#N/A,FALSE,"Cash Flow"}</definedName>
    <definedName name="ss_3" localSheetId="3" hidden="1">{"CF SUMMARY",#N/A,FALSE,"Cash Flow"}</definedName>
    <definedName name="ss_3" hidden="1">{"CF SUMMARY",#N/A,FALSE,"Cash Flow"}</definedName>
    <definedName name="ss_4" localSheetId="2" hidden="1">{"CF SUMMARY",#N/A,FALSE,"Cash Flow"}</definedName>
    <definedName name="ss_4" localSheetId="0" hidden="1">{"CF SUMMARY",#N/A,FALSE,"Cash Flow"}</definedName>
    <definedName name="ss_4" localSheetId="3" hidden="1">{"CF SUMMARY",#N/A,FALSE,"Cash Flow"}</definedName>
    <definedName name="ss_4" hidden="1">{"CF SUMMARY",#N/A,FALSE,"Cash Flow"}</definedName>
    <definedName name="ss_5" localSheetId="2" hidden="1">{"CF SUMMARY",#N/A,FALSE,"Cash Flow"}</definedName>
    <definedName name="ss_5" localSheetId="0" hidden="1">{"CF SUMMARY",#N/A,FALSE,"Cash Flow"}</definedName>
    <definedName name="ss_5" localSheetId="3" hidden="1">{"CF SUMMARY",#N/A,FALSE,"Cash Flow"}</definedName>
    <definedName name="ss_5" hidden="1">{"CF SUMMARY",#N/A,FALSE,"Cash Flow"}</definedName>
    <definedName name="Starting_year" localSheetId="2">#REF!</definedName>
    <definedName name="Starting_year">#REF!</definedName>
    <definedName name="T" localSheetId="2">#REF!</definedName>
    <definedName name="T">#REF!</definedName>
    <definedName name="Taree" localSheetId="2">#REF!</definedName>
    <definedName name="Taree">#REF!</definedName>
    <definedName name="Taree1" localSheetId="2">'[1]Expiry Profile'!#REF!</definedName>
    <definedName name="Taree1">'[1]Expiry Profile'!#REF!</definedName>
    <definedName name="Terminal_cap_rate" localSheetId="2">[3]TWWH!#REF!</definedName>
    <definedName name="Terminal_cap_rate">[3]TWWH!#REF!</definedName>
    <definedName name="U" localSheetId="2">#REF!</definedName>
    <definedName name="U">#REF!</definedName>
    <definedName name="VIC_PL">'[6]VIC BASE'!$F$8:$Y$71</definedName>
    <definedName name="WA_PL">'[6]WA BASE'!$F$8:$Y$71</definedName>
    <definedName name="Wal" localSheetId="2">#REF!</definedName>
    <definedName name="Wal">#REF!</definedName>
    <definedName name="Wen" localSheetId="2">#REF!</definedName>
    <definedName name="Wen">#REF!</definedName>
    <definedName name="Wod" localSheetId="2">#REF!</definedName>
    <definedName name="Wod">#REF!</definedName>
    <definedName name="Woodcroft" localSheetId="2">#REF!</definedName>
    <definedName name="Woodcroft">#REF!</definedName>
    <definedName name="Woodcroft1" localSheetId="2">'[1]Expiry Profile'!#REF!</definedName>
    <definedName name="Woodcroft1">'[1]Expiry Profile'!#REF!</definedName>
    <definedName name="wrn.Summary." localSheetId="2" hidden="1">{"CF SUMMARY",#N/A,FALSE,"Cash Flow"}</definedName>
    <definedName name="wrn.Summary." localSheetId="0" hidden="1">{"CF SUMMARY",#N/A,FALSE,"Cash Flow"}</definedName>
    <definedName name="wrn.Summary." localSheetId="3" hidden="1">{"CF SUMMARY",#N/A,FALSE,"Cash Flow"}</definedName>
    <definedName name="wrn.Summary." hidden="1">{"CF SUMMARY",#N/A,FALSE,"Cash Flow"}</definedName>
    <definedName name="wrn.Summary._1" localSheetId="2" hidden="1">{"CF SUMMARY",#N/A,FALSE,"Cash Flow"}</definedName>
    <definedName name="wrn.Summary._1" localSheetId="0" hidden="1">{"CF SUMMARY",#N/A,FALSE,"Cash Flow"}</definedName>
    <definedName name="wrn.Summary._1" localSheetId="3" hidden="1">{"CF SUMMARY",#N/A,FALSE,"Cash Flow"}</definedName>
    <definedName name="wrn.Summary._1" hidden="1">{"CF SUMMARY",#N/A,FALSE,"Cash Flow"}</definedName>
    <definedName name="wrn.Summary._2" localSheetId="2" hidden="1">{"CF SUMMARY",#N/A,FALSE,"Cash Flow"}</definedName>
    <definedName name="wrn.Summary._2" localSheetId="0" hidden="1">{"CF SUMMARY",#N/A,FALSE,"Cash Flow"}</definedName>
    <definedName name="wrn.Summary._2" localSheetId="3" hidden="1">{"CF SUMMARY",#N/A,FALSE,"Cash Flow"}</definedName>
    <definedName name="wrn.Summary._2" hidden="1">{"CF SUMMARY",#N/A,FALSE,"Cash Flow"}</definedName>
    <definedName name="wrn.Summary._3" localSheetId="2" hidden="1">{"CF SUMMARY",#N/A,FALSE,"Cash Flow"}</definedName>
    <definedName name="wrn.Summary._3" localSheetId="0" hidden="1">{"CF SUMMARY",#N/A,FALSE,"Cash Flow"}</definedName>
    <definedName name="wrn.Summary._3" localSheetId="3" hidden="1">{"CF SUMMARY",#N/A,FALSE,"Cash Flow"}</definedName>
    <definedName name="wrn.Summary._3" hidden="1">{"CF SUMMARY",#N/A,FALSE,"Cash Flow"}</definedName>
    <definedName name="wrn.Summary._4" localSheetId="2" hidden="1">{"CF SUMMARY",#N/A,FALSE,"Cash Flow"}</definedName>
    <definedName name="wrn.Summary._4" localSheetId="0" hidden="1">{"CF SUMMARY",#N/A,FALSE,"Cash Flow"}</definedName>
    <definedName name="wrn.Summary._4" localSheetId="3" hidden="1">{"CF SUMMARY",#N/A,FALSE,"Cash Flow"}</definedName>
    <definedName name="wrn.Summary._4" hidden="1">{"CF SUMMARY",#N/A,FALSE,"Cash Flow"}</definedName>
    <definedName name="wrn.Summary._5" localSheetId="2" hidden="1">{"CF SUMMARY",#N/A,FALSE,"Cash Flow"}</definedName>
    <definedName name="wrn.Summary._5" localSheetId="0" hidden="1">{"CF SUMMARY",#N/A,FALSE,"Cash Flow"}</definedName>
    <definedName name="wrn.Summary._5" localSheetId="3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8" l="1"/>
  <c r="D24" i="8"/>
  <c r="C24" i="8"/>
  <c r="G30" i="6" l="1"/>
  <c r="G36" i="5"/>
  <c r="G40" i="5" s="1"/>
  <c r="E11" i="8" l="1"/>
  <c r="D11" i="8"/>
  <c r="C11" i="8"/>
  <c r="J29" i="7" l="1"/>
  <c r="I29" i="7"/>
  <c r="H29" i="7"/>
  <c r="J27" i="7"/>
  <c r="H27" i="7"/>
  <c r="I23" i="7"/>
  <c r="I27" i="7" s="1"/>
  <c r="I30" i="7" s="1"/>
  <c r="J30" i="7" l="1"/>
  <c r="H30" i="7"/>
  <c r="I29" i="6"/>
  <c r="I30" i="6" s="1"/>
  <c r="H26" i="6"/>
  <c r="H30" i="6" s="1"/>
  <c r="I39" i="5"/>
  <c r="H39" i="5"/>
  <c r="I35" i="5"/>
  <c r="I36" i="5" s="1"/>
  <c r="I40" i="5" s="1"/>
  <c r="H30" i="5"/>
  <c r="H36" i="5" s="1"/>
  <c r="J50" i="4"/>
  <c r="C27" i="4"/>
  <c r="H24" i="4"/>
  <c r="J54" i="3"/>
  <c r="C29" i="3"/>
  <c r="J28" i="3"/>
  <c r="C27" i="2"/>
  <c r="O25" i="2"/>
  <c r="J54" i="1"/>
  <c r="J27" i="1"/>
  <c r="C26" i="1"/>
  <c r="H40" i="5" l="1"/>
</calcChain>
</file>

<file path=xl/sharedStrings.xml><?xml version="1.0" encoding="utf-8"?>
<sst xmlns="http://schemas.openxmlformats.org/spreadsheetml/2006/main" count="536" uniqueCount="246">
  <si>
    <t>Premium</t>
  </si>
  <si>
    <t>SYD</t>
  </si>
  <si>
    <t>A Grade</t>
  </si>
  <si>
    <t>MEL</t>
  </si>
  <si>
    <t>B Grade</t>
  </si>
  <si>
    <t>ACT</t>
  </si>
  <si>
    <t>C Grade</t>
  </si>
  <si>
    <t>PER</t>
  </si>
  <si>
    <t>BRIS</t>
  </si>
  <si>
    <t>OFFICE:  LEASE EXPIRY PROFILE (by income)</t>
  </si>
  <si>
    <t>Year</t>
  </si>
  <si>
    <t>Vacant</t>
  </si>
  <si>
    <t>Expiry profile</t>
  </si>
  <si>
    <t>INDUSTRIAL:  LEASE EXPIRY PROFILE (by income)</t>
  </si>
  <si>
    <t>USA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</si>
  <si>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</si>
  <si>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</si>
  <si>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</si>
  <si>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</si>
  <si>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</si>
  <si>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</si>
  <si>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</si>
  <si>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</si>
  <si>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</si>
  <si>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Office</t>
  </si>
  <si>
    <t xml:space="preserve">Industrial </t>
  </si>
  <si>
    <t xml:space="preserve">Retail </t>
  </si>
  <si>
    <t>WA</t>
  </si>
  <si>
    <t>INVESTMENT:  LEASE EXPIRY PROFILE (by income)</t>
  </si>
  <si>
    <t>FY18</t>
  </si>
  <si>
    <t>FY19</t>
  </si>
  <si>
    <t>FY20</t>
  </si>
  <si>
    <t>FY21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</si>
  <si>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</si>
  <si>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</si>
  <si>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</si>
  <si>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</si>
  <si>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</si>
  <si>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</si>
  <si>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</si>
  <si>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</si>
  <si>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</si>
  <si>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</si>
  <si>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</si>
  <si>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</si>
  <si>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</si>
  <si>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</si>
  <si>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</si>
  <si>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</si>
  <si>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</si>
  <si>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</si>
  <si>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</si>
  <si>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</si>
  <si>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PREMIUM</t>
  </si>
  <si>
    <t>50% MPT, 50% TIAA Henderson Real Estate</t>
  </si>
  <si>
    <t>Directors Valuation</t>
  </si>
  <si>
    <t>5.0 Star</t>
  </si>
  <si>
    <t>40 MILLER STREET</t>
  </si>
  <si>
    <t>A</t>
  </si>
  <si>
    <t>10-20 BOND STREET</t>
  </si>
  <si>
    <t>SYDNEY, NSW</t>
  </si>
  <si>
    <t>50% MPT, 50% Investa</t>
  </si>
  <si>
    <t>Knight Frank</t>
  </si>
  <si>
    <t>5.5 Star</t>
  </si>
  <si>
    <t>200 GEORGE STREET</t>
  </si>
  <si>
    <t>50% MPT, 50% AMP</t>
  </si>
  <si>
    <t>JLL</t>
  </si>
  <si>
    <t>275 KENT STREET</t>
  </si>
  <si>
    <t>50% MPT, 50% Blackstone</t>
  </si>
  <si>
    <t>60 MARGARET STREET</t>
  </si>
  <si>
    <t>50% MPT, 50% PAG</t>
  </si>
  <si>
    <t>CBRE</t>
  </si>
  <si>
    <t>4.0 Star</t>
  </si>
  <si>
    <t>37 PITT STREET</t>
  </si>
  <si>
    <t>C</t>
  </si>
  <si>
    <t>3.0 Star</t>
  </si>
  <si>
    <t>51 PITT STREET</t>
  </si>
  <si>
    <t>2.5 Star</t>
  </si>
  <si>
    <t>6-8 UNDERWOOD STREET</t>
  </si>
  <si>
    <t>3.5 Star</t>
  </si>
  <si>
    <t>QUAY WEST CAR PARK, 109-111 HARRINGTON STREET</t>
  </si>
  <si>
    <t>N/A</t>
  </si>
  <si>
    <t xml:space="preserve">  </t>
  </si>
  <si>
    <t>1 DARLING ISLAND</t>
  </si>
  <si>
    <t>PYRMONT, NSW</t>
  </si>
  <si>
    <t>65 PIRRAMA ROAD</t>
  </si>
  <si>
    <t>6.0 Star</t>
  </si>
  <si>
    <t>AUSTRALIAN TECHNOLOGY PARK (LOCOMOTIVE SHEDS), LOCOMOTIVE STREET</t>
  </si>
  <si>
    <t>REDFERN, NSW</t>
  </si>
  <si>
    <t>B</t>
  </si>
  <si>
    <t>-</t>
  </si>
  <si>
    <t>699 BOURKE STREET</t>
  </si>
  <si>
    <t>MELBOURNE, VIC</t>
  </si>
  <si>
    <t>90 COLLINS STREET</t>
  </si>
  <si>
    <t>367 COLLINS STREET</t>
  </si>
  <si>
    <t>380 ST KILDA ROAD</t>
  </si>
  <si>
    <t>Oct 95 (50%) Apr 01 (50%)</t>
  </si>
  <si>
    <t>4.5 Star</t>
  </si>
  <si>
    <t>RIVERSIDE QUAY</t>
  </si>
  <si>
    <t>SOUTHBANK, VIC</t>
  </si>
  <si>
    <t>Apr 02 (1&amp;3) Jul 03 (2)</t>
  </si>
  <si>
    <t>2 RIVERSIDE QUAY</t>
  </si>
  <si>
    <t>50% MPT, 50% ISPT</t>
  </si>
  <si>
    <t>23 FURZER STREET</t>
  </si>
  <si>
    <t>PHILLIP, ACT</t>
  </si>
  <si>
    <t>340 ADELAIDE STREET</t>
  </si>
  <si>
    <t>BRISBANE, QLD</t>
  </si>
  <si>
    <t>189 GREY STREET</t>
  </si>
  <si>
    <t>SOUTHBANK, QLD</t>
  </si>
  <si>
    <t>ALLENDALE SQUARE, 77 ST GEORGES TERRACE</t>
  </si>
  <si>
    <t>PERTH, WA</t>
  </si>
  <si>
    <t>OFFICE INVESTMENT PROPERTIES TOTAL</t>
  </si>
  <si>
    <t>Note - this total value includes 55 Coonara Avenue West Pennant Hills , valued at $76.5m, which is being held for development.  This asset is excluded from all other metrics.</t>
  </si>
  <si>
    <t>INVESTMENT PROPERTIES UNDER CONSTRUCTION (IPUC)</t>
  </si>
  <si>
    <t>AUSTRALIAN TECHNOLOGY PARK, LOCOMOTIVE STREET</t>
  </si>
  <si>
    <t>33.3% MPT, 33.3% AMP, 33.3% SUNSUPER</t>
  </si>
  <si>
    <t xml:space="preserve">477 COLLINS STREET </t>
  </si>
  <si>
    <t>664 COLLINS STREET</t>
  </si>
  <si>
    <t>50% MPT, 50% MIRVAC LTD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</si>
  <si>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</si>
  <si>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</si>
  <si>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</si>
  <si>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50% MPT, 50% Keppel REIT</t>
  </si>
  <si>
    <t>Colliers International</t>
  </si>
  <si>
    <t>DAVID MALCOM JUSTICE CENTRE, 28 BARRACK STREET</t>
  </si>
  <si>
    <t>INVESTMENTS IN JOINT VENTURES TOTAL</t>
  </si>
  <si>
    <t>OFFICE TOTAL</t>
  </si>
  <si>
    <t>INDUSTRIAL PORTFOLIO</t>
  </si>
  <si>
    <t>CALIBRE BUILDING 1</t>
  </si>
  <si>
    <t>EASTERN CREEK, NSW</t>
  </si>
  <si>
    <t>HOXTON DISTRIBUTION PARK</t>
  </si>
  <si>
    <t>HOXTON PARK, NSW</t>
  </si>
  <si>
    <t>50% MPT, 50% Aviva Australia</t>
  </si>
  <si>
    <t>Savills</t>
  </si>
  <si>
    <t>39 HERBERT STREET</t>
  </si>
  <si>
    <t>ST LEONARDS, NSW</t>
  </si>
  <si>
    <t>NEXUS INDUSTRY PARK (BUILDING 1), LYN PARADE</t>
  </si>
  <si>
    <t>PRESTONS, NSW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</si>
  <si>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</si>
  <si>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</si>
  <si>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</si>
  <si>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</si>
  <si>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1-47 PERCIVAL ROAD</t>
  </si>
  <si>
    <t>SMITHFIELD, NSW</t>
  </si>
  <si>
    <t>39 BRITTON STREET</t>
  </si>
  <si>
    <t>8 BRABHAM DRIVE</t>
  </si>
  <si>
    <t>HUNTINGWOOD, NSW</t>
  </si>
  <si>
    <t>34-39 ANZAC AVENUE</t>
  </si>
  <si>
    <t>SMEATON GRANGE, NSW</t>
  </si>
  <si>
    <t>271 LANE COVE ROAD</t>
  </si>
  <si>
    <t>NORTH RYDE, NSW</t>
  </si>
  <si>
    <t xml:space="preserve">274 VICTORIA ROAD </t>
  </si>
  <si>
    <t>RYDALMERE NSW</t>
  </si>
  <si>
    <t>26-38 HARCOURT ROAD</t>
  </si>
  <si>
    <t>ALTONA NORTH, VIC</t>
  </si>
  <si>
    <t>47-67 WESTGATE DRIVE</t>
  </si>
  <si>
    <t>1900-2060 PRATT BOULEVARD</t>
  </si>
  <si>
    <t>CHICAGO ILLINOIS, USA</t>
  </si>
  <si>
    <t>INDUSTRIAL INVESTMENT PROPERTIES TOTAL</t>
  </si>
  <si>
    <t>CALIBRE, 60 WALLGROVE ROAD</t>
  </si>
  <si>
    <t>n/a</t>
  </si>
  <si>
    <t xml:space="preserve">INDUSTRIAL INVESTMENT PROPERTIES AND INVESTMENT PROPERTIES UNDER CONSTRUCTION TOTAL </t>
  </si>
  <si>
    <t>INDUSTRIAL TOTAL</t>
  </si>
  <si>
    <t>RETAIL PORTFOLIO</t>
  </si>
  <si>
    <t>GLA</t>
  </si>
  <si>
    <t>CENTRE 
MAT</t>
  </si>
  <si>
    <t>OCCUPANCY
COSTS</t>
  </si>
  <si>
    <t>FY17</t>
  </si>
  <si>
    <t>BIRKENHEAD POINT OUTLET CENTRE</t>
  </si>
  <si>
    <t>DRUMMOYNE, NSW</t>
  </si>
  <si>
    <t>OUTLET CENTRE</t>
  </si>
  <si>
    <t>BROADWAY SYDNEY</t>
  </si>
  <si>
    <t>GLEBE, NSW</t>
  </si>
  <si>
    <t>REGIONAL</t>
  </si>
  <si>
    <t>50% MPT, 50% Perron</t>
  </si>
  <si>
    <t>CHERRYBROOK VILLAGE</t>
  </si>
  <si>
    <t>CHERRYBROOK, NSW</t>
  </si>
  <si>
    <t>NEIGHBOURHOOD</t>
  </si>
  <si>
    <t>EAST VILLAGE</t>
  </si>
  <si>
    <t>ZETLAND, NSW</t>
  </si>
  <si>
    <t>SUB REGIONAL</t>
  </si>
  <si>
    <t>50% MPT, 50% PAYCE Consolidated</t>
  </si>
  <si>
    <t>GREENWOOD PLAZA</t>
  </si>
  <si>
    <t>CBD RETAIL</t>
  </si>
  <si>
    <t>HARBOURSIDE</t>
  </si>
  <si>
    <t>METCENTRE</t>
  </si>
  <si>
    <t>50% MPT, 50% One Managed Investment Funds Ltd</t>
  </si>
  <si>
    <t>RHODES WATERSIDE</t>
  </si>
  <si>
    <t>RHODES, NSW</t>
  </si>
  <si>
    <t>ST MARYS VILLAGE</t>
  </si>
  <si>
    <t>ST MARYS, NSW</t>
  </si>
  <si>
    <t>STANHOPE VILLAGE</t>
  </si>
  <si>
    <t>STANHOPE GARDENS, NSW</t>
  </si>
  <si>
    <t>TRAMSHEDS</t>
  </si>
  <si>
    <t>HAROLD PARK, NSW</t>
  </si>
  <si>
    <t>n.a.</t>
  </si>
  <si>
    <t>KAWANA SHOPPINGWORLD</t>
  </si>
  <si>
    <t>BUDDINA, QLD</t>
  </si>
  <si>
    <t>Dec 93 (50%) Jun 98 (50%)</t>
  </si>
  <si>
    <t>ORION SPRINGFIELD CENTRAL</t>
  </si>
  <si>
    <t>SPRINGFIELD, QLD</t>
  </si>
  <si>
    <t>TOOMBUL SHOPPING CENTRE</t>
  </si>
  <si>
    <t>NUNDAH, QLD</t>
  </si>
  <si>
    <t>MOONEE PONDS CENTRAL</t>
  </si>
  <si>
    <t>MOONEE PONDS, VIC</t>
  </si>
  <si>
    <t>May 03 &amp; Feb 08</t>
  </si>
  <si>
    <t>COOLEMAN COURT</t>
  </si>
  <si>
    <t>WESTON, ACT</t>
  </si>
  <si>
    <t>SOUTH VILLAGE</t>
  </si>
  <si>
    <t xml:space="preserve">KIRRAWEE, NSW </t>
  </si>
  <si>
    <t>RETAIL INVESTMENT PROPERTIES TOTAL</t>
  </si>
  <si>
    <t xml:space="preserve">RETAIL INVESTMENT PROPERTIES AND INVESTMENT PROPERTIES UNDER CONSTRUCTION TOTAL </t>
  </si>
  <si>
    <t>RETAIL TOTAL</t>
  </si>
  <si>
    <t>Office and Industrial</t>
  </si>
  <si>
    <t>Retail</t>
  </si>
  <si>
    <t>Corporate</t>
  </si>
  <si>
    <t>Tucker Box Hotel Group</t>
  </si>
  <si>
    <t>Net property income (excluding straight-lining and amortisation of fitout incentives)</t>
  </si>
  <si>
    <t>Mirvac 8 Chifley Trust</t>
  </si>
  <si>
    <t>Tuckerbox Hotel Trust</t>
  </si>
  <si>
    <t>INVESTMENT:  FY17 GEOGRAPHIC DIVERSIFICATION</t>
  </si>
  <si>
    <t>INVESTMENT:  FY17 DIVERSIFICATION BY SECTOR</t>
  </si>
  <si>
    <t>FY22</t>
  </si>
  <si>
    <t>FY23+</t>
  </si>
  <si>
    <t>OFFICE:  FY17 DIVERSIFICATION BY GRADE</t>
  </si>
  <si>
    <t>OFFICE:  FY17 DIVERSIFICATION BY STATE</t>
  </si>
  <si>
    <t>INDUSTRIAL:  FY17 GEOGRAPHIC DIVERSIFICATION</t>
  </si>
  <si>
    <t>RETAIL:  FY17 DIVERSIFICATION BY GRADE</t>
  </si>
  <si>
    <t>RETAIL:  FY17 DIVERSIFICATION BY STATE</t>
  </si>
  <si>
    <t>NOTE:  To be read in conjunction with Mirvac Property Compendium 30 June 2017</t>
  </si>
  <si>
    <t>50% MPT, 50% SUNTEC REIT</t>
  </si>
  <si>
    <t>50% MPT, 50% MORGAN STANLEY</t>
  </si>
  <si>
    <t>Note - this total value includes 55 Coonara Avenue West Pennant Hills , valued at $76.7m, which is being held for development.  This asset is excluded from all other metrics.</t>
  </si>
  <si>
    <t>1.5 Star</t>
  </si>
  <si>
    <t>36 GOW STREET</t>
  </si>
  <si>
    <t>PADSTOW, NSW</t>
  </si>
  <si>
    <t>Note - this total value includes land at Orion Springfield , valued at $18.5m, which is being held for development.  This asset is excluded from all other metrics.</t>
  </si>
  <si>
    <t>Joynton North Property Trust (East Village)</t>
  </si>
  <si>
    <t>FY16</t>
  </si>
  <si>
    <t>Investment property rental revenue (excluding straight-lining of lease revenue and amortisation of development incentives)</t>
  </si>
  <si>
    <t>Investment Property Expenses</t>
  </si>
  <si>
    <t>Net property income (excluding straight-lining and amortisation of development and fitout incentives)</t>
  </si>
  <si>
    <t>Amortisation (excluding amortisation of fitout lease and development incentives)</t>
  </si>
  <si>
    <t>Mirvac (Old Treasury) Trust [David Malcom Justice Centre]</t>
  </si>
  <si>
    <t>Mirvac (Old Treasury) Trust [David Malcom Justice Centre] (including convertible note interest)</t>
  </si>
  <si>
    <t>partial interest MPT, partial interest PAYCE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</si>
</sst>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,###.00000000&quot;m&quot;"/>
    <numFmt numFmtId="177" formatCode="&quot;$&quot;#.0&quot;m&quot;"/>
    <numFmt numFmtId="178" formatCode="&quot;$&quot;#,##0,,&quot;m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0" fontId="4" fillId="0" borderId="10" xfId="0" applyFont="1" applyFill="1" applyBorder="1"/>
    <xf numFmtId="9" fontId="4" fillId="0" borderId="11" xfId="2" applyNumberFormat="1" applyFont="1" applyFill="1" applyBorder="1" applyAlignment="1">
      <alignment horizontal="right"/>
    </xf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9" fontId="4" fillId="0" borderId="7" xfId="0" applyNumberFormat="1" applyFont="1" applyBorder="1"/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/>
    <xf numFmtId="15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3" applyFont="1" applyFill="1" applyBorder="1"/>
    <xf numFmtId="174" fontId="8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15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7" fillId="0" borderId="0" xfId="3" applyFont="1" applyFill="1" applyBorder="1"/>
    <xf numFmtId="171" fontId="13" fillId="0" borderId="0" xfId="0" applyNumberFormat="1" applyFont="1" applyFill="1" applyBorder="1" applyAlignment="1">
      <alignment horizontal="right"/>
    </xf>
    <xf numFmtId="10" fontId="13" fillId="0" borderId="0" xfId="2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26" xfId="0" applyFont="1" applyFill="1" applyBorder="1"/>
    <xf numFmtId="0" fontId="15" fillId="0" borderId="27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4" fontId="13" fillId="0" borderId="0" xfId="2" applyNumberFormat="1" applyFont="1" applyFill="1" applyAlignment="1">
      <alignment horizontal="right"/>
    </xf>
    <xf numFmtId="175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171" fontId="13" fillId="0" borderId="0" xfId="0" applyNumberFormat="1" applyFont="1" applyFill="1" applyAlignment="1">
      <alignment horizontal="right"/>
    </xf>
    <xf numFmtId="168" fontId="13" fillId="0" borderId="0" xfId="0" applyNumberFormat="1" applyFont="1" applyFill="1" applyAlignment="1">
      <alignment horizontal="right"/>
    </xf>
    <xf numFmtId="10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 applyBorder="1" applyAlignment="1">
      <alignment horizontal="right"/>
    </xf>
    <xf numFmtId="175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13" fillId="0" borderId="0" xfId="2" applyNumberFormat="1" applyFont="1" applyFill="1" applyAlignment="1">
      <alignment horizontal="left"/>
    </xf>
    <xf numFmtId="0" fontId="15" fillId="0" borderId="20" xfId="0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left" indent="1"/>
    </xf>
    <xf numFmtId="164" fontId="15" fillId="0" borderId="26" xfId="2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43" fontId="13" fillId="0" borderId="0" xfId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0" fontId="22" fillId="3" borderId="0" xfId="0" applyFont="1" applyFill="1"/>
    <xf numFmtId="49" fontId="7" fillId="0" borderId="0" xfId="0" applyNumberFormat="1" applyFont="1" applyFill="1" applyBorder="1" applyAlignment="1">
      <alignment horizontal="left"/>
    </xf>
    <xf numFmtId="178" fontId="13" fillId="0" borderId="0" xfId="0" applyNumberFormat="1" applyFont="1" applyFill="1" applyAlignment="1">
      <alignment horizontal="right"/>
    </xf>
    <xf numFmtId="178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/>
    <xf numFmtId="178" fontId="13" fillId="0" borderId="0" xfId="0" applyNumberFormat="1" applyFont="1" applyAlignment="1">
      <alignment horizontal="right"/>
    </xf>
    <xf numFmtId="49" fontId="7" fillId="0" borderId="29" xfId="0" quotePrefix="1" applyNumberFormat="1" applyFont="1" applyFill="1" applyBorder="1" applyAlignment="1">
      <alignment horizontal="left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/>
    </xf>
    <xf numFmtId="9" fontId="4" fillId="0" borderId="6" xfId="2" applyNumberFormat="1" applyFont="1" applyFill="1" applyBorder="1"/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78" fontId="15" fillId="0" borderId="29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12" xfId="0" applyFont="1" applyFill="1" applyBorder="1"/>
    <xf numFmtId="0" fontId="10" fillId="0" borderId="13" xfId="0" applyFont="1" applyFill="1" applyBorder="1"/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wrapText="1"/>
    </xf>
    <xf numFmtId="0" fontId="10" fillId="0" borderId="16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8" fillId="0" borderId="16" xfId="0" applyFont="1" applyFill="1" applyBorder="1"/>
    <xf numFmtId="165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70" fontId="8" fillId="0" borderId="18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165" fontId="10" fillId="0" borderId="20" xfId="0" applyNumberFormat="1" applyFont="1" applyFill="1" applyBorder="1" applyAlignment="1">
      <alignment horizontal="right"/>
    </xf>
    <xf numFmtId="166" fontId="10" fillId="0" borderId="20" xfId="0" applyNumberFormat="1" applyFont="1" applyFill="1" applyBorder="1" applyAlignment="1">
      <alignment horizontal="right"/>
    </xf>
    <xf numFmtId="167" fontId="10" fillId="0" borderId="20" xfId="0" applyNumberFormat="1" applyFont="1" applyFill="1" applyBorder="1" applyAlignment="1">
      <alignment horizontal="right"/>
    </xf>
    <xf numFmtId="168" fontId="10" fillId="0" borderId="20" xfId="0" applyNumberFormat="1" applyFont="1" applyFill="1" applyBorder="1" applyAlignment="1">
      <alignment horizontal="right"/>
    </xf>
    <xf numFmtId="171" fontId="10" fillId="0" borderId="20" xfId="0" applyNumberFormat="1" applyFont="1" applyFill="1" applyBorder="1" applyAlignment="1">
      <alignment horizontal="right"/>
    </xf>
    <xf numFmtId="10" fontId="10" fillId="0" borderId="20" xfId="2" applyNumberFormat="1" applyFont="1" applyFill="1" applyBorder="1" applyAlignment="1">
      <alignment horizontal="right"/>
    </xf>
    <xf numFmtId="169" fontId="10" fillId="0" borderId="20" xfId="0" applyNumberFormat="1" applyFont="1" applyFill="1" applyBorder="1" applyAlignment="1">
      <alignment horizontal="right"/>
    </xf>
    <xf numFmtId="172" fontId="10" fillId="0" borderId="20" xfId="0" applyNumberFormat="1" applyFont="1" applyFill="1" applyBorder="1" applyAlignment="1">
      <alignment horizontal="center"/>
    </xf>
    <xf numFmtId="164" fontId="10" fillId="0" borderId="20" xfId="2" applyNumberFormat="1" applyFont="1" applyFill="1" applyBorder="1" applyAlignment="1">
      <alignment horizontal="right"/>
    </xf>
    <xf numFmtId="173" fontId="10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0" fontId="10" fillId="0" borderId="0" xfId="2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right"/>
    </xf>
    <xf numFmtId="173" fontId="10" fillId="0" borderId="18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171" fontId="8" fillId="0" borderId="18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165" fontId="8" fillId="0" borderId="20" xfId="0" applyNumberFormat="1" applyFont="1" applyFill="1" applyBorder="1" applyAlignment="1">
      <alignment horizontal="right"/>
    </xf>
    <xf numFmtId="167" fontId="8" fillId="0" borderId="20" xfId="0" applyNumberFormat="1" applyFont="1" applyFill="1" applyBorder="1" applyAlignment="1">
      <alignment horizontal="right"/>
    </xf>
    <xf numFmtId="171" fontId="8" fillId="0" borderId="20" xfId="0" applyNumberFormat="1" applyFont="1" applyFill="1" applyBorder="1" applyAlignment="1">
      <alignment horizontal="right"/>
    </xf>
    <xf numFmtId="10" fontId="8" fillId="0" borderId="20" xfId="2" applyNumberFormat="1" applyFont="1" applyFill="1" applyBorder="1" applyAlignment="1">
      <alignment horizontal="right"/>
    </xf>
    <xf numFmtId="171" fontId="8" fillId="0" borderId="21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165" fontId="8" fillId="0" borderId="23" xfId="0" applyNumberFormat="1" applyFont="1" applyFill="1" applyBorder="1" applyAlignment="1">
      <alignment horizontal="right"/>
    </xf>
    <xf numFmtId="167" fontId="8" fillId="0" borderId="23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 wrapText="1"/>
    </xf>
    <xf numFmtId="0" fontId="10" fillId="0" borderId="20" xfId="0" applyFont="1" applyFill="1" applyBorder="1"/>
    <xf numFmtId="0" fontId="10" fillId="0" borderId="20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0" borderId="24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right" wrapText="1"/>
    </xf>
    <xf numFmtId="0" fontId="15" fillId="0" borderId="16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/>
    <xf numFmtId="0" fontId="15" fillId="0" borderId="17" xfId="0" applyFont="1" applyFill="1" applyBorder="1" applyAlignment="1">
      <alignment horizontal="right"/>
    </xf>
    <xf numFmtId="0" fontId="13" fillId="0" borderId="16" xfId="0" applyFont="1" applyFill="1" applyBorder="1"/>
    <xf numFmtId="17" fontId="17" fillId="0" borderId="0" xfId="0" applyNumberFormat="1" applyFont="1" applyFill="1" applyBorder="1" applyAlignment="1">
      <alignment horizontal="right" wrapText="1"/>
    </xf>
    <xf numFmtId="166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5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right"/>
    </xf>
    <xf numFmtId="10" fontId="13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left"/>
    </xf>
    <xf numFmtId="10" fontId="13" fillId="0" borderId="0" xfId="0" applyNumberFormat="1" applyFont="1" applyFill="1"/>
    <xf numFmtId="9" fontId="13" fillId="0" borderId="0" xfId="0" applyNumberFormat="1" applyFont="1" applyFill="1" applyBorder="1" applyAlignment="1">
      <alignment horizontal="left"/>
    </xf>
    <xf numFmtId="0" fontId="13" fillId="0" borderId="0" xfId="0" quotePrefix="1" applyFont="1" applyFill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166" fontId="15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8" fontId="15" fillId="0" borderId="20" xfId="0" applyNumberFormat="1" applyFont="1" applyFill="1" applyBorder="1" applyAlignment="1">
      <alignment horizontal="right"/>
    </xf>
    <xf numFmtId="171" fontId="15" fillId="0" borderId="20" xfId="0" applyNumberFormat="1" applyFont="1" applyFill="1" applyBorder="1" applyAlignment="1">
      <alignment horizontal="right"/>
    </xf>
    <xf numFmtId="10" fontId="15" fillId="0" borderId="20" xfId="2" applyNumberFormat="1" applyFont="1" applyFill="1" applyBorder="1" applyAlignment="1">
      <alignment horizontal="right"/>
    </xf>
    <xf numFmtId="164" fontId="15" fillId="0" borderId="20" xfId="2" applyNumberFormat="1" applyFont="1" applyFill="1" applyBorder="1" applyAlignment="1">
      <alignment horizontal="right"/>
    </xf>
    <xf numFmtId="164" fontId="15" fillId="0" borderId="20" xfId="2" applyNumberFormat="1" applyFont="1" applyFill="1" applyBorder="1" applyAlignment="1">
      <alignment horizontal="center"/>
    </xf>
    <xf numFmtId="164" fontId="15" fillId="0" borderId="21" xfId="2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0" fontId="15" fillId="0" borderId="0" xfId="2" applyNumberFormat="1" applyFont="1" applyFill="1" applyBorder="1" applyAlignment="1">
      <alignment horizontal="right"/>
    </xf>
    <xf numFmtId="164" fontId="15" fillId="0" borderId="0" xfId="2" applyNumberFormat="1" applyFont="1" applyFill="1" applyBorder="1" applyAlignment="1">
      <alignment horizontal="right"/>
    </xf>
    <xf numFmtId="164" fontId="15" fillId="0" borderId="0" xfId="2" applyNumberFormat="1" applyFont="1" applyFill="1" applyBorder="1" applyAlignment="1">
      <alignment horizontal="center"/>
    </xf>
    <xf numFmtId="164" fontId="15" fillId="0" borderId="18" xfId="2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right"/>
    </xf>
    <xf numFmtId="168" fontId="17" fillId="0" borderId="0" xfId="0" applyNumberFormat="1" applyFont="1" applyFill="1" applyBorder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5" fillId="0" borderId="25" xfId="0" applyFont="1" applyFill="1" applyBorder="1"/>
    <xf numFmtId="0" fontId="15" fillId="0" borderId="26" xfId="0" applyFont="1" applyFill="1" applyBorder="1" applyAlignment="1">
      <alignment horizontal="left"/>
    </xf>
    <xf numFmtId="166" fontId="15" fillId="0" borderId="26" xfId="0" applyNumberFormat="1" applyFont="1" applyFill="1" applyBorder="1" applyAlignment="1">
      <alignment horizontal="right"/>
    </xf>
    <xf numFmtId="167" fontId="19" fillId="0" borderId="26" xfId="0" applyNumberFormat="1" applyFont="1" applyFill="1" applyBorder="1" applyAlignment="1">
      <alignment horizontal="right"/>
    </xf>
    <xf numFmtId="168" fontId="15" fillId="0" borderId="26" xfId="0" applyNumberFormat="1" applyFont="1" applyFill="1" applyBorder="1" applyAlignment="1">
      <alignment horizontal="right"/>
    </xf>
    <xf numFmtId="176" fontId="20" fillId="0" borderId="26" xfId="0" applyNumberFormat="1" applyFont="1" applyFill="1" applyBorder="1" applyAlignment="1">
      <alignment horizontal="right"/>
    </xf>
    <xf numFmtId="168" fontId="20" fillId="0" borderId="26" xfId="0" applyNumberFormat="1" applyFont="1" applyFill="1" applyBorder="1" applyAlignment="1">
      <alignment horizontal="right"/>
    </xf>
    <xf numFmtId="0" fontId="20" fillId="0" borderId="26" xfId="0" applyFont="1" applyFill="1" applyBorder="1" applyAlignment="1">
      <alignment horizontal="right"/>
    </xf>
    <xf numFmtId="0" fontId="15" fillId="0" borderId="26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0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7" fontId="13" fillId="0" borderId="0" xfId="0" applyNumberFormat="1" applyFont="1" applyFill="1"/>
    <xf numFmtId="0" fontId="13" fillId="0" borderId="20" xfId="0" applyFont="1" applyFill="1" applyBorder="1" applyAlignment="1">
      <alignment horizontal="right"/>
    </xf>
    <xf numFmtId="165" fontId="15" fillId="0" borderId="20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left"/>
    </xf>
    <xf numFmtId="164" fontId="13" fillId="0" borderId="0" xfId="2" applyNumberFormat="1" applyFont="1" applyFill="1" applyBorder="1" applyAlignment="1">
      <alignment horizontal="center"/>
    </xf>
    <xf numFmtId="173" fontId="13" fillId="0" borderId="31" xfId="0" applyNumberFormat="1" applyFont="1" applyFill="1" applyBorder="1" applyAlignment="1">
      <alignment horizontal="right"/>
    </xf>
    <xf numFmtId="173" fontId="13" fillId="0" borderId="18" xfId="0" applyNumberFormat="1" applyFont="1" applyFill="1" applyBorder="1" applyAlignment="1">
      <alignment horizontal="right"/>
    </xf>
    <xf numFmtId="165" fontId="19" fillId="0" borderId="20" xfId="0" applyNumberFormat="1" applyFont="1" applyFill="1" applyBorder="1" applyAlignment="1">
      <alignment horizontal="right"/>
    </xf>
    <xf numFmtId="166" fontId="13" fillId="0" borderId="20" xfId="0" applyNumberFormat="1" applyFont="1" applyFill="1" applyBorder="1" applyAlignment="1">
      <alignment horizontal="right"/>
    </xf>
    <xf numFmtId="10" fontId="15" fillId="0" borderId="20" xfId="2" applyNumberFormat="1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175" fontId="17" fillId="0" borderId="26" xfId="0" applyNumberFormat="1" applyFont="1" applyFill="1" applyBorder="1" applyAlignment="1">
      <alignment horizontal="right"/>
    </xf>
    <xf numFmtId="37" fontId="19" fillId="0" borderId="26" xfId="0" applyNumberFormat="1" applyFont="1" applyFill="1" applyBorder="1" applyAlignment="1">
      <alignment horizontal="right"/>
    </xf>
    <xf numFmtId="171" fontId="17" fillId="0" borderId="26" xfId="0" applyNumberFormat="1" applyFont="1" applyFill="1" applyBorder="1" applyAlignment="1">
      <alignment horizontal="right"/>
    </xf>
    <xf numFmtId="171" fontId="13" fillId="0" borderId="26" xfId="0" applyNumberFormat="1" applyFont="1" applyFill="1" applyBorder="1" applyAlignment="1">
      <alignment horizontal="right"/>
    </xf>
    <xf numFmtId="10" fontId="13" fillId="0" borderId="26" xfId="2" applyNumberFormat="1" applyFont="1" applyFill="1" applyBorder="1" applyAlignment="1">
      <alignment horizontal="right"/>
    </xf>
    <xf numFmtId="164" fontId="13" fillId="0" borderId="26" xfId="2" applyNumberFormat="1" applyFont="1" applyFill="1" applyBorder="1" applyAlignment="1">
      <alignment horizontal="left" indent="1"/>
    </xf>
    <xf numFmtId="0" fontId="13" fillId="0" borderId="30" xfId="0" applyFont="1" applyFill="1" applyBorder="1"/>
    <xf numFmtId="0" fontId="13" fillId="0" borderId="22" xfId="0" applyFont="1" applyFill="1" applyBorder="1"/>
    <xf numFmtId="0" fontId="13" fillId="0" borderId="23" xfId="0" applyFont="1" applyFill="1" applyBorder="1"/>
    <xf numFmtId="17" fontId="13" fillId="0" borderId="23" xfId="0" applyNumberFormat="1" applyFont="1" applyFill="1" applyBorder="1"/>
    <xf numFmtId="166" fontId="13" fillId="0" borderId="23" xfId="0" applyNumberFormat="1" applyFont="1" applyFill="1" applyBorder="1" applyAlignment="1">
      <alignment horizontal="right"/>
    </xf>
    <xf numFmtId="37" fontId="13" fillId="0" borderId="23" xfId="0" applyNumberFormat="1" applyFont="1" applyFill="1" applyBorder="1" applyAlignment="1">
      <alignment horizontal="right"/>
    </xf>
    <xf numFmtId="15" fontId="13" fillId="0" borderId="23" xfId="0" applyNumberFormat="1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10" fontId="13" fillId="0" borderId="23" xfId="0" applyNumberFormat="1" applyFont="1" applyFill="1" applyBorder="1" applyAlignment="1">
      <alignment horizontal="right"/>
    </xf>
    <xf numFmtId="164" fontId="13" fillId="0" borderId="23" xfId="0" applyNumberFormat="1" applyFont="1" applyFill="1" applyBorder="1" applyAlignment="1">
      <alignment horizontal="right"/>
    </xf>
    <xf numFmtId="164" fontId="13" fillId="0" borderId="23" xfId="2" applyNumberFormat="1" applyFont="1" applyFill="1" applyBorder="1" applyAlignment="1">
      <alignment horizontal="right"/>
    </xf>
    <xf numFmtId="0" fontId="15" fillId="0" borderId="19" xfId="0" applyFont="1" applyFill="1" applyBorder="1"/>
    <xf numFmtId="0" fontId="15" fillId="0" borderId="20" xfId="0" applyFont="1" applyFill="1" applyBorder="1"/>
    <xf numFmtId="37" fontId="19" fillId="0" borderId="20" xfId="0" applyNumberFormat="1" applyFont="1" applyFill="1" applyBorder="1" applyAlignment="1">
      <alignment horizontal="right"/>
    </xf>
    <xf numFmtId="168" fontId="20" fillId="0" borderId="20" xfId="0" applyNumberFormat="1" applyFont="1" applyFill="1" applyBorder="1" applyAlignment="1">
      <alignment horizontal="right"/>
    </xf>
    <xf numFmtId="0" fontId="20" fillId="0" borderId="20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left"/>
    </xf>
    <xf numFmtId="175" fontId="15" fillId="0" borderId="26" xfId="0" applyNumberFormat="1" applyFont="1" applyFill="1" applyBorder="1" applyAlignment="1">
      <alignment horizontal="right"/>
    </xf>
    <xf numFmtId="37" fontId="15" fillId="0" borderId="20" xfId="0" applyNumberFormat="1" applyFont="1" applyFill="1" applyBorder="1" applyAlignment="1">
      <alignment horizontal="right"/>
    </xf>
    <xf numFmtId="10" fontId="15" fillId="0" borderId="26" xfId="2" applyNumberFormat="1" applyFont="1" applyFill="1" applyBorder="1" applyAlignment="1">
      <alignment horizontal="right"/>
    </xf>
    <xf numFmtId="177" fontId="15" fillId="0" borderId="26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9" fontId="23" fillId="0" borderId="0" xfId="0" quotePrefix="1" applyNumberFormat="1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65" fontId="17" fillId="0" borderId="26" xfId="0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 horizontal="left"/>
    </xf>
    <xf numFmtId="165" fontId="19" fillId="0" borderId="26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PORTFOLIO'!$C$49:$I$49</c:f>
              <c:strCache>
                <c:ptCount val="7"/>
                <c:pt idx="0">
                  <c:v>Vacant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  <c:pt idx="6">
                  <c:v>FY23+</c:v>
                </c:pt>
              </c:strCache>
            </c:strRef>
          </c:cat>
          <c:val>
            <c:numRef>
              <c:f>'INVESTMENT PORTFOLIO'!$C$50:$I$50</c:f>
              <c:numCache>
                <c:formatCode>0%</c:formatCode>
                <c:ptCount val="7"/>
                <c:pt idx="0">
                  <c:v>0.02</c:v>
                </c:pt>
                <c:pt idx="1">
                  <c:v>0.13</c:v>
                </c:pt>
                <c:pt idx="2">
                  <c:v>0.09</c:v>
                </c:pt>
                <c:pt idx="3">
                  <c:v>0.09</c:v>
                </c:pt>
                <c:pt idx="4">
                  <c:v>0.12</c:v>
                </c:pt>
                <c:pt idx="5">
                  <c:v>0.1</c:v>
                </c:pt>
                <c:pt idx="6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  <c:pt idx="6">
                  <c:v>FY23+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0.01</c:v>
                </c:pt>
                <c:pt idx="1">
                  <c:v>0.17</c:v>
                </c:pt>
                <c:pt idx="2">
                  <c:v>0.13</c:v>
                </c:pt>
                <c:pt idx="3">
                  <c:v>0.12</c:v>
                </c:pt>
                <c:pt idx="4">
                  <c:v>0.11</c:v>
                </c:pt>
                <c:pt idx="5">
                  <c:v>0.15</c:v>
                </c:pt>
                <c:pt idx="6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0.64</c:v>
                </c:pt>
                <c:pt idx="1">
                  <c:v>0.31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&lt;1%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PORTFOLIO'!$B$21:$B$26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  <c:pt idx="5">
                  <c:v>USA</c:v>
                </c:pt>
              </c:strCache>
            </c:strRef>
          </c:cat>
          <c:val>
            <c:numRef>
              <c:f>'INVESTMENT PORTFOLIO'!$C$21:$C$26</c:f>
              <c:numCache>
                <c:formatCode>0%</c:formatCode>
                <c:ptCount val="6"/>
                <c:pt idx="0">
                  <c:v>0.62</c:v>
                </c:pt>
                <c:pt idx="1">
                  <c:v>0.15</c:v>
                </c:pt>
                <c:pt idx="2">
                  <c:v>0.13</c:v>
                </c:pt>
                <c:pt idx="3">
                  <c:v>0.05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197688"/>
        <c:axId val="714198472"/>
      </c:barChart>
      <c:catAx>
        <c:axId val="714197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14198472"/>
        <c:crosses val="autoZero"/>
        <c:auto val="1"/>
        <c:lblAlgn val="ctr"/>
        <c:lblOffset val="100"/>
        <c:noMultiLvlLbl val="0"/>
      </c:catAx>
      <c:valAx>
        <c:axId val="7141984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714197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848294623164833E-2"/>
                  <c:y val="4.935475609075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PORTFOLIO'!$G$21:$G$23</c:f>
              <c:strCache>
                <c:ptCount val="3"/>
                <c:pt idx="0">
                  <c:v>Office</c:v>
                </c:pt>
                <c:pt idx="1">
                  <c:v>Industrial </c:v>
                </c:pt>
                <c:pt idx="2">
                  <c:v>Retail </c:v>
                </c:pt>
              </c:strCache>
            </c:strRef>
          </c:cat>
          <c:val>
            <c:numRef>
              <c:f>'INVESTMENT PORTFOLIO'!$H$21:$H$23</c:f>
              <c:numCache>
                <c:formatCode>0%</c:formatCode>
                <c:ptCount val="3"/>
                <c:pt idx="0">
                  <c:v>0.56000000000000005</c:v>
                </c:pt>
                <c:pt idx="1">
                  <c:v>0.1</c:v>
                </c:pt>
                <c:pt idx="2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20076814686848693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4.1187538543759061E-3"/>
                  <c:y val="3.364207344206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04331315282715E-2"/>
                  <c:y val="8.5133779044374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750820781076078E-3"/>
                  <c:y val="2.143590627506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0.35</c:v>
                </c:pt>
                <c:pt idx="1">
                  <c:v>0.6</c:v>
                </c:pt>
                <c:pt idx="2">
                  <c:v>0.02</c:v>
                </c:pt>
                <c:pt idx="3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  <c:pt idx="6">
                  <c:v>FY23+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0.02</c:v>
                </c:pt>
                <c:pt idx="1">
                  <c:v>0.12</c:v>
                </c:pt>
                <c:pt idx="2">
                  <c:v>0.06</c:v>
                </c:pt>
                <c:pt idx="3">
                  <c:v>0.08</c:v>
                </c:pt>
                <c:pt idx="4">
                  <c:v>0.12</c:v>
                </c:pt>
                <c:pt idx="5">
                  <c:v>0.06</c:v>
                </c:pt>
                <c:pt idx="6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Pt>
            <c:idx val="4"/>
            <c:bubble3D val="0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0.57999999999999996</c:v>
                </c:pt>
                <c:pt idx="1">
                  <c:v>0.24</c:v>
                </c:pt>
                <c:pt idx="2">
                  <c:v>0.06</c:v>
                </c:pt>
                <c:pt idx="3">
                  <c:v>0.09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PORTFOLIO'!$B$24:$B$26</c:f>
              <c:strCache>
                <c:ptCount val="3"/>
                <c:pt idx="0">
                  <c:v>SYD</c:v>
                </c:pt>
                <c:pt idx="1">
                  <c:v>MEL</c:v>
                </c:pt>
                <c:pt idx="2">
                  <c:v>USA</c:v>
                </c:pt>
              </c:strCache>
            </c:strRef>
          </c:cat>
          <c:val>
            <c:numRef>
              <c:f>'INDUSTRIAL PORTFOLIO'!$C$24:$C$26</c:f>
              <c:numCache>
                <c:formatCode>0%</c:formatCode>
                <c:ptCount val="3"/>
                <c:pt idx="0">
                  <c:v>0.86</c:v>
                </c:pt>
                <c:pt idx="1">
                  <c:v>0.08</c:v>
                </c:pt>
                <c:pt idx="2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  <c:pt idx="6">
                  <c:v>FY23+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0.05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0.18</c:v>
                </c:pt>
                <c:pt idx="5">
                  <c:v>0.14000000000000001</c:v>
                </c:pt>
                <c:pt idx="6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CBD Retail</c:v>
                </c:pt>
                <c:pt idx="3">
                  <c:v>Neighbourhood</c:v>
                </c:pt>
                <c:pt idx="4">
                  <c:v>Outlet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</c:v>
                </c:pt>
                <c:pt idx="1">
                  <c:v>0.26</c:v>
                </c:pt>
                <c:pt idx="2">
                  <c:v>0.15</c:v>
                </c:pt>
                <c:pt idx="3">
                  <c:v>7.0000000000000007E-2</c:v>
                </c:pt>
                <c:pt idx="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32</xdr:row>
      <xdr:rowOff>69692</xdr:rowOff>
    </xdr:from>
    <xdr:to>
      <xdr:col>5</xdr:col>
      <xdr:colOff>792173</xdr:colOff>
      <xdr:row>47</xdr:row>
      <xdr:rowOff>62593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>
        <row r="2">
          <cell r="A2" t="str">
            <v>31 July</v>
          </cell>
        </row>
      </sheetData>
      <sheetData sheetId="3">
        <row r="2">
          <cell r="A2" t="str">
            <v>31 July</v>
          </cell>
        </row>
      </sheetData>
      <sheetData sheetId="4">
        <row r="2">
          <cell r="A2" t="str">
            <v>31 July</v>
          </cell>
        </row>
      </sheetData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3"/>
  <sheetViews>
    <sheetView showGridLines="0" zoomScaleNormal="100" workbookViewId="0">
      <selection activeCell="I49" sqref="I49"/>
    </sheetView>
  </sheetViews>
  <sheetFormatPr defaultColWidth="9.140625" defaultRowHeight="12.75" x14ac:dyDescent="0.2"/>
  <cols>
    <col min="1" max="1" width="9.140625" style="14"/>
    <col min="2" max="2" width="16.5703125" style="14" customWidth="1"/>
    <col min="3" max="6" width="13.85546875" style="14" customWidth="1"/>
    <col min="7" max="7" width="19.85546875" style="14" customWidth="1"/>
    <col min="8" max="13" width="13.85546875" style="14" customWidth="1"/>
    <col min="14" max="16384" width="9.140625" style="14"/>
  </cols>
  <sheetData>
    <row r="2" spans="1:9" x14ac:dyDescent="0.2">
      <c r="A2" s="2"/>
      <c r="B2" s="23" t="s">
        <v>220</v>
      </c>
      <c r="F2" s="2"/>
      <c r="G2" s="23" t="s">
        <v>221</v>
      </c>
      <c r="I2" s="24"/>
    </row>
    <row r="3" spans="1:9" x14ac:dyDescent="0.2">
      <c r="B3" s="23"/>
    </row>
    <row r="4" spans="1:9" x14ac:dyDescent="0.2">
      <c r="B4" s="23"/>
    </row>
    <row r="5" spans="1:9" x14ac:dyDescent="0.2">
      <c r="B5" s="23"/>
    </row>
    <row r="6" spans="1:9" x14ac:dyDescent="0.2">
      <c r="B6" s="23"/>
    </row>
    <row r="7" spans="1:9" x14ac:dyDescent="0.2">
      <c r="B7" s="23"/>
    </row>
    <row r="8" spans="1:9" x14ac:dyDescent="0.2">
      <c r="B8" s="23"/>
    </row>
    <row r="9" spans="1:9" x14ac:dyDescent="0.2">
      <c r="B9" s="23"/>
    </row>
    <row r="10" spans="1:9" x14ac:dyDescent="0.2">
      <c r="B10" s="23"/>
    </row>
    <row r="11" spans="1:9" x14ac:dyDescent="0.2">
      <c r="B11" s="23"/>
    </row>
    <row r="12" spans="1:9" x14ac:dyDescent="0.2">
      <c r="B12" s="23"/>
    </row>
    <row r="13" spans="1:9" x14ac:dyDescent="0.2">
      <c r="B13" s="23"/>
    </row>
    <row r="14" spans="1:9" x14ac:dyDescent="0.2">
      <c r="B14" s="23"/>
    </row>
    <row r="15" spans="1:9" x14ac:dyDescent="0.2">
      <c r="B15" s="23"/>
    </row>
    <row r="16" spans="1:9" x14ac:dyDescent="0.2">
      <c r="B16" s="23"/>
    </row>
    <row r="17" spans="1:10" x14ac:dyDescent="0.2">
      <c r="B17" s="23"/>
    </row>
    <row r="18" spans="1:10" x14ac:dyDescent="0.2">
      <c r="B18" s="23"/>
    </row>
    <row r="19" spans="1:10" x14ac:dyDescent="0.2">
      <c r="B19" s="23"/>
    </row>
    <row r="20" spans="1:10" x14ac:dyDescent="0.2">
      <c r="B20" s="23"/>
    </row>
    <row r="21" spans="1:10" x14ac:dyDescent="0.2">
      <c r="B21" s="4" t="s">
        <v>16</v>
      </c>
      <c r="C21" s="25">
        <v>0.62</v>
      </c>
      <c r="D21" s="18"/>
      <c r="E21" s="18"/>
      <c r="G21" s="4" t="s">
        <v>24</v>
      </c>
      <c r="H21" s="25">
        <v>0.56000000000000005</v>
      </c>
      <c r="I21" s="18"/>
      <c r="J21" s="18"/>
    </row>
    <row r="22" spans="1:10" x14ac:dyDescent="0.2">
      <c r="B22" s="6" t="s">
        <v>20</v>
      </c>
      <c r="C22" s="26">
        <v>0.15</v>
      </c>
      <c r="D22" s="18"/>
      <c r="E22" s="18"/>
      <c r="G22" s="6" t="s">
        <v>25</v>
      </c>
      <c r="H22" s="26">
        <v>0.1</v>
      </c>
      <c r="I22" s="18"/>
      <c r="J22" s="18"/>
    </row>
    <row r="23" spans="1:10" x14ac:dyDescent="0.2">
      <c r="B23" s="6" t="s">
        <v>18</v>
      </c>
      <c r="C23" s="26">
        <v>0.13</v>
      </c>
      <c r="D23" s="18"/>
      <c r="E23" s="18"/>
      <c r="G23" s="6" t="s">
        <v>26</v>
      </c>
      <c r="H23" s="26">
        <v>0.34</v>
      </c>
      <c r="I23" s="18"/>
      <c r="J23" s="18"/>
    </row>
    <row r="24" spans="1:10" x14ac:dyDescent="0.2">
      <c r="B24" s="6" t="s">
        <v>27</v>
      </c>
      <c r="C24" s="26">
        <v>0.05</v>
      </c>
      <c r="H24" s="20">
        <f>SUM(H20:H23)</f>
        <v>1</v>
      </c>
      <c r="I24" s="18"/>
      <c r="J24" s="18"/>
    </row>
    <row r="25" spans="1:10" x14ac:dyDescent="0.2">
      <c r="B25" s="6" t="s">
        <v>5</v>
      </c>
      <c r="C25" s="26">
        <v>0.04</v>
      </c>
      <c r="D25" s="18"/>
      <c r="E25" s="18"/>
      <c r="I25" s="18"/>
      <c r="J25" s="18"/>
    </row>
    <row r="26" spans="1:10" x14ac:dyDescent="0.2">
      <c r="B26" s="27" t="s">
        <v>14</v>
      </c>
      <c r="C26" s="28">
        <v>0.01</v>
      </c>
      <c r="D26" s="18"/>
      <c r="E26" s="18"/>
    </row>
    <row r="27" spans="1:10" x14ac:dyDescent="0.2">
      <c r="C27" s="29">
        <f>SUM(C21:C26)</f>
        <v>1</v>
      </c>
    </row>
    <row r="28" spans="1:10" x14ac:dyDescent="0.2">
      <c r="C28" s="30"/>
    </row>
    <row r="29" spans="1:10" x14ac:dyDescent="0.2">
      <c r="C29" s="30"/>
    </row>
    <row r="30" spans="1:10" x14ac:dyDescent="0.2">
      <c r="C30" s="30"/>
    </row>
    <row r="31" spans="1:10" x14ac:dyDescent="0.2">
      <c r="C31" s="30"/>
    </row>
    <row r="32" spans="1:10" x14ac:dyDescent="0.2">
      <c r="A32" s="2"/>
      <c r="B32" s="23" t="s">
        <v>28</v>
      </c>
    </row>
    <row r="33" ht="6" customHeight="1" x14ac:dyDescent="0.2"/>
    <row r="49" spans="2:10" x14ac:dyDescent="0.2">
      <c r="B49" s="10" t="s">
        <v>10</v>
      </c>
      <c r="C49" s="17" t="s">
        <v>11</v>
      </c>
      <c r="D49" s="17" t="s">
        <v>29</v>
      </c>
      <c r="E49" s="17" t="s">
        <v>30</v>
      </c>
      <c r="F49" s="17" t="s">
        <v>31</v>
      </c>
      <c r="G49" s="31" t="s">
        <v>32</v>
      </c>
      <c r="H49" s="31" t="s">
        <v>222</v>
      </c>
      <c r="I49" s="31" t="s">
        <v>223</v>
      </c>
    </row>
    <row r="50" spans="2:10" x14ac:dyDescent="0.2">
      <c r="B50" s="12" t="s">
        <v>12</v>
      </c>
      <c r="C50" s="21">
        <v>0.02</v>
      </c>
      <c r="D50" s="21">
        <v>0.13</v>
      </c>
      <c r="E50" s="21">
        <v>0.09</v>
      </c>
      <c r="F50" s="21">
        <v>0.09</v>
      </c>
      <c r="G50" s="21">
        <v>0.12</v>
      </c>
      <c r="H50" s="21">
        <v>0.1</v>
      </c>
      <c r="I50" s="22">
        <v>0.45</v>
      </c>
      <c r="J50" s="32">
        <f>SUM(C50:I50)</f>
        <v>1</v>
      </c>
    </row>
    <row r="52" spans="2:10" x14ac:dyDescent="0.2">
      <c r="B52" s="33"/>
      <c r="C52" s="34"/>
      <c r="D52" s="35"/>
      <c r="E52" s="35"/>
      <c r="F52" s="35"/>
      <c r="G52" s="35"/>
      <c r="H52" s="35"/>
    </row>
    <row r="53" spans="2:10" x14ac:dyDescent="0.2">
      <c r="C53" s="34"/>
      <c r="D53" s="35"/>
      <c r="E53" s="35"/>
      <c r="F53" s="35"/>
      <c r="G53" s="35"/>
      <c r="H53" s="35"/>
    </row>
    <row r="54" spans="2:10" x14ac:dyDescent="0.2">
      <c r="C54" s="35"/>
    </row>
    <row r="83" spans="3:3" x14ac:dyDescent="0.2">
      <c r="C83" s="36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5"/>
  <sheetViews>
    <sheetView showGridLines="0" zoomScaleNormal="100" workbookViewId="0">
      <selection activeCell="I49" sqref="I49"/>
    </sheetView>
  </sheetViews>
  <sheetFormatPr defaultColWidth="9.140625" defaultRowHeight="12.75" x14ac:dyDescent="0.2"/>
  <cols>
    <col min="1" max="1" width="9.140625" style="2"/>
    <col min="2" max="2" width="14.85546875" style="2" customWidth="1"/>
    <col min="3" max="16384" width="9.140625" style="2"/>
  </cols>
  <sheetData>
    <row r="2" spans="2:19" x14ac:dyDescent="0.2">
      <c r="B2" s="1" t="s">
        <v>224</v>
      </c>
      <c r="I2" s="1" t="s">
        <v>225</v>
      </c>
      <c r="S2" s="3"/>
    </row>
    <row r="3" spans="2:19" s="1" customFormat="1" x14ac:dyDescent="0.2"/>
    <row r="20" spans="2:13" x14ac:dyDescent="0.2">
      <c r="B20" s="1"/>
      <c r="C20" s="1"/>
    </row>
    <row r="21" spans="2:13" x14ac:dyDescent="0.2">
      <c r="B21" s="1"/>
      <c r="C21" s="1"/>
    </row>
    <row r="22" spans="2:13" x14ac:dyDescent="0.2">
      <c r="B22" s="4" t="s">
        <v>0</v>
      </c>
      <c r="C22" s="25">
        <v>0.35</v>
      </c>
      <c r="E22" s="5"/>
      <c r="F22" s="5"/>
      <c r="I22" s="4" t="s">
        <v>1</v>
      </c>
      <c r="J22" s="25">
        <v>0.57999999999999996</v>
      </c>
      <c r="L22" s="5"/>
      <c r="M22" s="5"/>
    </row>
    <row r="23" spans="2:13" x14ac:dyDescent="0.2">
      <c r="B23" s="6" t="s">
        <v>2</v>
      </c>
      <c r="C23" s="26">
        <v>0.6</v>
      </c>
      <c r="E23" s="5"/>
      <c r="F23" s="5"/>
      <c r="I23" s="6" t="s">
        <v>3</v>
      </c>
      <c r="J23" s="26">
        <v>0.24</v>
      </c>
      <c r="L23" s="5"/>
      <c r="M23" s="5"/>
    </row>
    <row r="24" spans="2:13" x14ac:dyDescent="0.2">
      <c r="B24" s="6" t="s">
        <v>4</v>
      </c>
      <c r="C24" s="26">
        <v>0.02</v>
      </c>
      <c r="E24" s="5"/>
      <c r="F24" s="5"/>
      <c r="I24" s="6" t="s">
        <v>5</v>
      </c>
      <c r="J24" s="26">
        <v>0.06</v>
      </c>
      <c r="M24" s="5"/>
    </row>
    <row r="25" spans="2:13" x14ac:dyDescent="0.2">
      <c r="B25" s="7" t="s">
        <v>6</v>
      </c>
      <c r="C25" s="94">
        <v>0.03</v>
      </c>
      <c r="E25" s="5"/>
      <c r="F25" s="5"/>
      <c r="I25" s="6" t="s">
        <v>7</v>
      </c>
      <c r="J25" s="26">
        <v>0.09</v>
      </c>
      <c r="L25" s="5"/>
      <c r="M25" s="5"/>
    </row>
    <row r="26" spans="2:13" x14ac:dyDescent="0.2">
      <c r="C26" s="20">
        <f>SUM(C22:C25)</f>
        <v>1</v>
      </c>
      <c r="E26" s="5"/>
      <c r="F26" s="5"/>
      <c r="I26" s="7" t="s">
        <v>8</v>
      </c>
      <c r="J26" s="94">
        <v>0.03</v>
      </c>
      <c r="L26" s="5"/>
      <c r="M26" s="5"/>
    </row>
    <row r="27" spans="2:13" x14ac:dyDescent="0.2">
      <c r="I27" s="8"/>
      <c r="J27" s="95">
        <f>SUM(J22:J26)</f>
        <v>0.99999999999999989</v>
      </c>
      <c r="L27" s="5"/>
      <c r="M27" s="5"/>
    </row>
    <row r="28" spans="2:13" x14ac:dyDescent="0.2">
      <c r="L28" s="5"/>
      <c r="M28" s="5"/>
    </row>
    <row r="29" spans="2:13" x14ac:dyDescent="0.2">
      <c r="I29" s="8"/>
      <c r="J29" s="9"/>
      <c r="L29" s="5"/>
      <c r="M29" s="5"/>
    </row>
    <row r="30" spans="2:13" x14ac:dyDescent="0.2">
      <c r="I30" s="8"/>
      <c r="J30" s="9"/>
      <c r="L30" s="5"/>
      <c r="M30" s="5"/>
    </row>
    <row r="31" spans="2:13" x14ac:dyDescent="0.2">
      <c r="I31" s="8"/>
      <c r="J31" s="9"/>
      <c r="L31" s="5"/>
      <c r="M31" s="5"/>
    </row>
    <row r="32" spans="2:13" x14ac:dyDescent="0.2">
      <c r="B32" s="1" t="s">
        <v>9</v>
      </c>
      <c r="I32" s="8"/>
      <c r="J32" s="9"/>
      <c r="L32" s="5"/>
      <c r="M32" s="5"/>
    </row>
    <row r="33" spans="12:12" x14ac:dyDescent="0.2">
      <c r="L33" s="5"/>
    </row>
    <row r="34" spans="12:12" x14ac:dyDescent="0.2">
      <c r="L34" s="5"/>
    </row>
    <row r="51" spans="2:10" x14ac:dyDescent="0.2">
      <c r="B51" s="1"/>
    </row>
    <row r="53" spans="2:10" x14ac:dyDescent="0.2">
      <c r="B53" s="10" t="s">
        <v>10</v>
      </c>
      <c r="C53" s="11" t="s">
        <v>11</v>
      </c>
      <c r="D53" s="17" t="s">
        <v>29</v>
      </c>
      <c r="E53" s="17" t="s">
        <v>30</v>
      </c>
      <c r="F53" s="17" t="s">
        <v>31</v>
      </c>
      <c r="G53" s="31" t="s">
        <v>32</v>
      </c>
      <c r="H53" s="31" t="s">
        <v>222</v>
      </c>
      <c r="I53" s="31" t="s">
        <v>223</v>
      </c>
    </row>
    <row r="54" spans="2:10" x14ac:dyDescent="0.2">
      <c r="B54" s="12" t="s">
        <v>12</v>
      </c>
      <c r="C54" s="96">
        <v>0.02</v>
      </c>
      <c r="D54" s="96">
        <v>0.12</v>
      </c>
      <c r="E54" s="96">
        <v>0.06</v>
      </c>
      <c r="F54" s="96">
        <v>0.08</v>
      </c>
      <c r="G54" s="96">
        <v>0.12</v>
      </c>
      <c r="H54" s="96">
        <v>0.06</v>
      </c>
      <c r="I54" s="97">
        <v>0.54</v>
      </c>
      <c r="J54" s="20">
        <f>SUM(C54:I54)</f>
        <v>1</v>
      </c>
    </row>
    <row r="55" spans="2:10" x14ac:dyDescent="0.2">
      <c r="B55" s="13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4"/>
  <sheetViews>
    <sheetView showGridLines="0" zoomScale="110" zoomScaleNormal="110" workbookViewId="0">
      <selection activeCell="I49" sqref="I49"/>
    </sheetView>
  </sheetViews>
  <sheetFormatPr defaultColWidth="9.140625" defaultRowHeight="12.75" x14ac:dyDescent="0.2"/>
  <cols>
    <col min="1" max="1" width="9.140625" style="14"/>
    <col min="2" max="2" width="31.140625" style="14" bestFit="1" customWidth="1"/>
    <col min="3" max="5" width="8.85546875" style="14" customWidth="1"/>
    <col min="6" max="6" width="7.42578125" style="14" customWidth="1"/>
    <col min="7" max="7" width="13.42578125" style="14" customWidth="1"/>
    <col min="8" max="9" width="8.85546875" style="14" customWidth="1"/>
    <col min="10" max="16384" width="9.140625" style="14"/>
  </cols>
  <sheetData>
    <row r="2" spans="2:16" x14ac:dyDescent="0.2">
      <c r="B2" s="1" t="s">
        <v>226</v>
      </c>
      <c r="C2" s="2"/>
      <c r="D2" s="2"/>
      <c r="E2" s="2"/>
      <c r="F2" s="2"/>
      <c r="G2" s="1" t="s">
        <v>13</v>
      </c>
      <c r="H2" s="2"/>
      <c r="I2" s="1"/>
      <c r="J2" s="2"/>
      <c r="K2" s="2"/>
      <c r="L2" s="2"/>
      <c r="M2" s="2"/>
      <c r="N2" s="2"/>
      <c r="O2" s="2"/>
      <c r="P2" s="3"/>
    </row>
    <row r="3" spans="2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5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6" t="s">
        <v>1</v>
      </c>
      <c r="C24" s="19">
        <v>0.86</v>
      </c>
      <c r="D24" s="2"/>
      <c r="E24" s="2"/>
      <c r="F24" s="2"/>
      <c r="G24" s="10" t="s">
        <v>10</v>
      </c>
      <c r="H24" s="17" t="s">
        <v>11</v>
      </c>
      <c r="I24" s="17" t="s">
        <v>29</v>
      </c>
      <c r="J24" s="17" t="s">
        <v>30</v>
      </c>
      <c r="K24" s="17" t="s">
        <v>31</v>
      </c>
      <c r="L24" s="31" t="s">
        <v>32</v>
      </c>
      <c r="M24" s="31" t="s">
        <v>222</v>
      </c>
      <c r="N24" s="31" t="s">
        <v>223</v>
      </c>
      <c r="O24" s="2"/>
      <c r="P24" s="2"/>
    </row>
    <row r="25" spans="2:16" x14ac:dyDescent="0.2">
      <c r="B25" s="16" t="s">
        <v>3</v>
      </c>
      <c r="C25" s="19">
        <v>0.08</v>
      </c>
      <c r="D25" s="2"/>
      <c r="E25" s="2"/>
      <c r="F25" s="2"/>
      <c r="G25" s="12" t="s">
        <v>12</v>
      </c>
      <c r="H25" s="21">
        <v>0.05</v>
      </c>
      <c r="I25" s="21">
        <v>0.08</v>
      </c>
      <c r="J25" s="21">
        <v>0.06</v>
      </c>
      <c r="K25" s="21">
        <v>0.04</v>
      </c>
      <c r="L25" s="21">
        <v>0.18</v>
      </c>
      <c r="M25" s="21">
        <v>0.14000000000000001</v>
      </c>
      <c r="N25" s="22">
        <v>0.45</v>
      </c>
      <c r="O25" s="20">
        <f>SUM(H25:N25)</f>
        <v>1</v>
      </c>
      <c r="P25" s="2"/>
    </row>
    <row r="26" spans="2:16" x14ac:dyDescent="0.2">
      <c r="B26" s="16" t="s">
        <v>14</v>
      </c>
      <c r="C26" s="19">
        <v>0.06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">
      <c r="B27" s="2"/>
      <c r="C27" s="20">
        <f>SUM(C24:C26)</f>
        <v>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"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">
      <c r="B29" s="2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C32" s="18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3:4" x14ac:dyDescent="0.2">
      <c r="C33" s="18"/>
      <c r="D33" s="18"/>
    </row>
    <row r="34" spans="3:4" x14ac:dyDescent="0.2">
      <c r="D34" s="18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4"/>
  <sheetViews>
    <sheetView showGridLines="0" zoomScaleNormal="100" workbookViewId="0">
      <selection activeCell="I49" sqref="I49"/>
    </sheetView>
  </sheetViews>
  <sheetFormatPr defaultColWidth="9.140625" defaultRowHeight="12.75" x14ac:dyDescent="0.2"/>
  <cols>
    <col min="1" max="1" width="9.140625" style="14"/>
    <col min="2" max="2" width="31.140625" style="14" bestFit="1" customWidth="1"/>
    <col min="3" max="5" width="8.85546875" style="14" customWidth="1"/>
    <col min="6" max="6" width="7.42578125" style="14" customWidth="1"/>
    <col min="7" max="7" width="13.42578125" style="14" customWidth="1"/>
    <col min="8" max="8" width="8.85546875" style="14" customWidth="1"/>
    <col min="9" max="9" width="14.140625" style="14" customWidth="1"/>
    <col min="10" max="16384" width="9.140625" style="14"/>
  </cols>
  <sheetData>
    <row r="2" spans="2:16" x14ac:dyDescent="0.2">
      <c r="B2" s="1" t="s">
        <v>227</v>
      </c>
      <c r="C2" s="2"/>
      <c r="D2" s="2"/>
      <c r="E2" s="2"/>
      <c r="F2" s="2"/>
      <c r="H2" s="2"/>
      <c r="I2" s="1" t="s">
        <v>228</v>
      </c>
      <c r="J2" s="2"/>
      <c r="K2" s="2"/>
      <c r="L2" s="2"/>
      <c r="M2" s="2"/>
      <c r="N2" s="2"/>
      <c r="O2" s="2"/>
      <c r="P2" s="3"/>
    </row>
    <row r="3" spans="2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5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6" t="s">
        <v>15</v>
      </c>
      <c r="C24" s="19">
        <v>0.4</v>
      </c>
      <c r="D24" s="2"/>
      <c r="E24" s="2"/>
      <c r="F24" s="2"/>
      <c r="I24" s="16" t="s">
        <v>16</v>
      </c>
      <c r="J24" s="19">
        <v>0.64</v>
      </c>
      <c r="P24" s="2"/>
    </row>
    <row r="25" spans="2:16" x14ac:dyDescent="0.2">
      <c r="B25" s="16" t="s">
        <v>17</v>
      </c>
      <c r="C25" s="19">
        <v>0.26</v>
      </c>
      <c r="D25" s="2"/>
      <c r="E25" s="2"/>
      <c r="F25" s="2"/>
      <c r="I25" s="16" t="s">
        <v>18</v>
      </c>
      <c r="J25" s="19">
        <v>0.31</v>
      </c>
      <c r="P25" s="2"/>
    </row>
    <row r="26" spans="2:16" x14ac:dyDescent="0.2">
      <c r="B26" s="16" t="s">
        <v>19</v>
      </c>
      <c r="C26" s="19">
        <v>0.15</v>
      </c>
      <c r="D26" s="2"/>
      <c r="E26" s="2"/>
      <c r="F26" s="2"/>
      <c r="G26" s="2"/>
      <c r="H26" s="2"/>
      <c r="I26" s="16" t="s">
        <v>20</v>
      </c>
      <c r="J26" s="19">
        <v>0.03</v>
      </c>
      <c r="K26" s="2"/>
      <c r="L26" s="2"/>
      <c r="M26" s="2"/>
      <c r="N26" s="2"/>
      <c r="O26" s="2"/>
      <c r="P26" s="2"/>
    </row>
    <row r="27" spans="2:16" x14ac:dyDescent="0.2">
      <c r="B27" s="16" t="s">
        <v>21</v>
      </c>
      <c r="C27" s="19">
        <v>7.0000000000000007E-2</v>
      </c>
      <c r="D27" s="2"/>
      <c r="E27" s="2"/>
      <c r="F27" s="2"/>
      <c r="G27" s="2"/>
      <c r="H27" s="2"/>
      <c r="I27" s="16" t="s">
        <v>5</v>
      </c>
      <c r="J27" s="19">
        <v>0.02</v>
      </c>
      <c r="K27" s="2"/>
      <c r="L27" s="2"/>
      <c r="M27" s="2"/>
      <c r="N27" s="2"/>
      <c r="O27" s="2"/>
      <c r="P27" s="2"/>
    </row>
    <row r="28" spans="2:16" x14ac:dyDescent="0.2">
      <c r="B28" s="16" t="s">
        <v>22</v>
      </c>
      <c r="C28" s="19">
        <v>0.12</v>
      </c>
      <c r="D28" s="2"/>
      <c r="E28" s="2"/>
      <c r="F28" s="2"/>
      <c r="G28" s="2"/>
      <c r="H28" s="2"/>
      <c r="I28" s="13"/>
      <c r="J28" s="20">
        <f>SUM(J24:J27)</f>
        <v>1</v>
      </c>
      <c r="K28" s="2"/>
      <c r="L28" s="2"/>
      <c r="M28" s="2"/>
      <c r="N28" s="2"/>
      <c r="O28" s="2"/>
      <c r="P28" s="2"/>
    </row>
    <row r="29" spans="2:16" x14ac:dyDescent="0.2">
      <c r="B29" s="13"/>
      <c r="C29" s="20">
        <f>SUM(C24:C28)</f>
        <v>1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x14ac:dyDescent="0.2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x14ac:dyDescent="0.2">
      <c r="B33" s="1" t="s">
        <v>23</v>
      </c>
      <c r="C33" s="18"/>
      <c r="D33" s="18"/>
    </row>
    <row r="34" spans="2:4" x14ac:dyDescent="0.2">
      <c r="C34" s="18"/>
      <c r="D34" s="18"/>
    </row>
    <row r="53" spans="2:10" x14ac:dyDescent="0.2">
      <c r="B53" s="10" t="s">
        <v>10</v>
      </c>
      <c r="C53" s="17" t="s">
        <v>11</v>
      </c>
      <c r="D53" s="17" t="s">
        <v>29</v>
      </c>
      <c r="E53" s="17" t="s">
        <v>30</v>
      </c>
      <c r="F53" s="17" t="s">
        <v>31</v>
      </c>
      <c r="G53" s="31" t="s">
        <v>32</v>
      </c>
      <c r="H53" s="31" t="s">
        <v>222</v>
      </c>
      <c r="I53" s="31" t="s">
        <v>223</v>
      </c>
      <c r="J53" s="2"/>
    </row>
    <row r="54" spans="2:10" x14ac:dyDescent="0.2">
      <c r="B54" s="12" t="s">
        <v>12</v>
      </c>
      <c r="C54" s="21">
        <v>0.01</v>
      </c>
      <c r="D54" s="21">
        <v>0.17</v>
      </c>
      <c r="E54" s="21">
        <v>0.13</v>
      </c>
      <c r="F54" s="21">
        <v>0.12</v>
      </c>
      <c r="G54" s="21">
        <v>0.11</v>
      </c>
      <c r="H54" s="21">
        <v>0.15</v>
      </c>
      <c r="I54" s="22">
        <v>0.31</v>
      </c>
      <c r="J54" s="20">
        <f>SUM(C54:I54)</f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zoomScaleNormal="100" workbookViewId="0">
      <selection activeCell="K12" sqref="K12"/>
    </sheetView>
  </sheetViews>
  <sheetFormatPr defaultRowHeight="15" x14ac:dyDescent="0.25"/>
  <cols>
    <col min="1" max="1" width="3.42578125" style="100" customWidth="1"/>
    <col min="2" max="2" width="62.85546875" style="100" customWidth="1"/>
    <col min="3" max="3" width="22.42578125" style="100" customWidth="1"/>
    <col min="4" max="4" width="9.140625" style="100"/>
    <col min="5" max="5" width="34.5703125" style="100" customWidth="1"/>
    <col min="6" max="6" width="25.7109375" style="100" customWidth="1"/>
    <col min="7" max="7" width="13.7109375" style="100" customWidth="1"/>
    <col min="8" max="8" width="13.140625" style="100" customWidth="1"/>
    <col min="9" max="9" width="11.140625" style="100" customWidth="1"/>
    <col min="10" max="10" width="12" style="100" customWidth="1"/>
    <col min="11" max="11" width="23.5703125" style="100" customWidth="1"/>
    <col min="12" max="12" width="14.140625" style="100" customWidth="1"/>
    <col min="13" max="13" width="9.140625" style="100"/>
    <col min="14" max="14" width="10.85546875" style="100" bestFit="1" customWidth="1"/>
    <col min="15" max="22" width="9.140625" style="100"/>
    <col min="23" max="23" width="10.85546875" style="100" customWidth="1"/>
    <col min="24" max="16384" width="9.140625" style="100"/>
  </cols>
  <sheetData>
    <row r="1" spans="1:23" x14ac:dyDescent="0.25">
      <c r="A1" s="37"/>
      <c r="B1" s="37"/>
      <c r="C1" s="37"/>
      <c r="D1" s="38"/>
      <c r="E1" s="38"/>
      <c r="F1" s="39"/>
      <c r="G1" s="39"/>
      <c r="H1" s="39"/>
      <c r="I1" s="39"/>
      <c r="J1" s="39"/>
      <c r="K1" s="37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5.75" x14ac:dyDescent="0.25">
      <c r="A2" s="37"/>
      <c r="B2" s="40" t="s">
        <v>33</v>
      </c>
      <c r="C2" s="41">
        <v>42916</v>
      </c>
      <c r="D2" s="38"/>
      <c r="E2" s="38"/>
      <c r="F2" s="39"/>
      <c r="G2" s="39"/>
      <c r="H2" s="39"/>
      <c r="I2" s="39"/>
      <c r="J2" s="39"/>
      <c r="K2" s="37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37"/>
      <c r="B3" s="37"/>
      <c r="C3" s="37"/>
      <c r="D3" s="38"/>
      <c r="E3" s="38"/>
      <c r="F3" s="39"/>
      <c r="G3" s="39"/>
      <c r="H3" s="39"/>
      <c r="I3" s="42"/>
      <c r="J3" s="39"/>
      <c r="K3" s="3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51.75" x14ac:dyDescent="0.25">
      <c r="A5" s="44"/>
      <c r="B5" s="101" t="s">
        <v>34</v>
      </c>
      <c r="C5" s="102" t="s">
        <v>35</v>
      </c>
      <c r="D5" s="103" t="s">
        <v>36</v>
      </c>
      <c r="E5" s="103" t="s">
        <v>37</v>
      </c>
      <c r="F5" s="104" t="s">
        <v>38</v>
      </c>
      <c r="G5" s="105" t="s">
        <v>39</v>
      </c>
      <c r="H5" s="105" t="s">
        <v>40</v>
      </c>
      <c r="I5" s="104" t="s">
        <v>41</v>
      </c>
      <c r="J5" s="104" t="s">
        <v>42</v>
      </c>
      <c r="K5" s="105" t="s">
        <v>43</v>
      </c>
      <c r="L5" s="104" t="s">
        <v>44</v>
      </c>
      <c r="M5" s="104" t="s">
        <v>45</v>
      </c>
      <c r="N5" s="104" t="s">
        <v>46</v>
      </c>
      <c r="O5" s="106" t="s">
        <v>47</v>
      </c>
      <c r="P5" s="286" t="s">
        <v>48</v>
      </c>
      <c r="Q5" s="286"/>
      <c r="R5" s="286"/>
      <c r="S5" s="286"/>
      <c r="T5" s="286"/>
      <c r="U5" s="286"/>
      <c r="V5" s="286"/>
      <c r="W5" s="287"/>
    </row>
    <row r="6" spans="1:23" x14ac:dyDescent="0.25">
      <c r="A6" s="44"/>
      <c r="B6" s="107"/>
      <c r="C6" s="44"/>
      <c r="D6" s="108"/>
      <c r="E6" s="108"/>
      <c r="F6" s="109"/>
      <c r="G6" s="110"/>
      <c r="H6" s="110"/>
      <c r="I6" s="110"/>
      <c r="J6" s="109"/>
      <c r="K6" s="111"/>
      <c r="L6" s="109"/>
      <c r="M6" s="109"/>
      <c r="N6" s="109"/>
      <c r="O6" s="112"/>
      <c r="P6" s="105" t="s">
        <v>49</v>
      </c>
      <c r="Q6" s="113" t="s">
        <v>29</v>
      </c>
      <c r="R6" s="113" t="s">
        <v>30</v>
      </c>
      <c r="S6" s="113" t="s">
        <v>31</v>
      </c>
      <c r="T6" s="113" t="s">
        <v>32</v>
      </c>
      <c r="U6" s="113" t="s">
        <v>222</v>
      </c>
      <c r="V6" s="113" t="s">
        <v>223</v>
      </c>
      <c r="W6" s="114" t="s">
        <v>50</v>
      </c>
    </row>
    <row r="7" spans="1:23" x14ac:dyDescent="0.25">
      <c r="A7" s="45">
        <v>1</v>
      </c>
      <c r="B7" s="115" t="s">
        <v>51</v>
      </c>
      <c r="C7" s="38" t="s">
        <v>52</v>
      </c>
      <c r="D7" s="37" t="s">
        <v>53</v>
      </c>
      <c r="E7" s="37" t="s">
        <v>54</v>
      </c>
      <c r="F7" s="116">
        <v>34486</v>
      </c>
      <c r="G7" s="117">
        <v>37455</v>
      </c>
      <c r="H7" s="118">
        <v>231</v>
      </c>
      <c r="I7" s="119">
        <v>237.1</v>
      </c>
      <c r="J7" s="120">
        <v>42551</v>
      </c>
      <c r="K7" s="39" t="s">
        <v>55</v>
      </c>
      <c r="L7" s="121">
        <v>5.8799999999999998E-2</v>
      </c>
      <c r="M7" s="121">
        <v>7.1300000000000002E-2</v>
      </c>
      <c r="N7" s="122">
        <v>935</v>
      </c>
      <c r="O7" s="39" t="s">
        <v>56</v>
      </c>
      <c r="P7" s="123">
        <v>0.156</v>
      </c>
      <c r="Q7" s="123">
        <v>0.13300000000000001</v>
      </c>
      <c r="R7" s="123">
        <v>0.18099999999999999</v>
      </c>
      <c r="S7" s="123">
        <v>2E-3</v>
      </c>
      <c r="T7" s="123">
        <v>0.03</v>
      </c>
      <c r="U7" s="123">
        <v>0.1</v>
      </c>
      <c r="V7" s="123">
        <v>0.39800000000000002</v>
      </c>
      <c r="W7" s="124">
        <v>4.5</v>
      </c>
    </row>
    <row r="8" spans="1:23" x14ac:dyDescent="0.25">
      <c r="A8" s="45">
        <v>2</v>
      </c>
      <c r="B8" s="115" t="s">
        <v>57</v>
      </c>
      <c r="C8" s="38" t="s">
        <v>52</v>
      </c>
      <c r="D8" s="37" t="s">
        <v>58</v>
      </c>
      <c r="E8" s="125">
        <v>1</v>
      </c>
      <c r="F8" s="116">
        <v>35855</v>
      </c>
      <c r="G8" s="117">
        <v>12611</v>
      </c>
      <c r="H8" s="118">
        <v>100</v>
      </c>
      <c r="I8" s="119">
        <v>143.30000000000001</v>
      </c>
      <c r="J8" s="120">
        <v>42551</v>
      </c>
      <c r="K8" s="39" t="s">
        <v>55</v>
      </c>
      <c r="L8" s="121">
        <v>6.25E-2</v>
      </c>
      <c r="M8" s="121">
        <v>7.2499999999999995E-2</v>
      </c>
      <c r="N8" s="122">
        <v>806</v>
      </c>
      <c r="O8" s="39" t="s">
        <v>97</v>
      </c>
      <c r="P8" s="123">
        <v>1E-3</v>
      </c>
      <c r="Q8" s="123">
        <v>7.0000000000000001E-3</v>
      </c>
      <c r="R8" s="123">
        <v>0.01</v>
      </c>
      <c r="S8" s="123">
        <v>0</v>
      </c>
      <c r="T8" s="123">
        <v>0.75900000000000001</v>
      </c>
      <c r="U8" s="123">
        <v>0.11800000000000001</v>
      </c>
      <c r="V8" s="123">
        <v>0.105</v>
      </c>
      <c r="W8" s="124">
        <v>3.8</v>
      </c>
    </row>
    <row r="9" spans="1:23" x14ac:dyDescent="0.25">
      <c r="A9" s="45">
        <v>3</v>
      </c>
      <c r="B9" s="115" t="s">
        <v>59</v>
      </c>
      <c r="C9" s="38" t="s">
        <v>60</v>
      </c>
      <c r="D9" s="37" t="s">
        <v>58</v>
      </c>
      <c r="E9" s="37" t="s">
        <v>61</v>
      </c>
      <c r="F9" s="116">
        <v>40148</v>
      </c>
      <c r="G9" s="117">
        <v>38271</v>
      </c>
      <c r="H9" s="118">
        <v>150</v>
      </c>
      <c r="I9" s="119">
        <v>275</v>
      </c>
      <c r="J9" s="120">
        <v>42735</v>
      </c>
      <c r="K9" s="39" t="s">
        <v>55</v>
      </c>
      <c r="L9" s="121">
        <v>5.5E-2</v>
      </c>
      <c r="M9" s="121">
        <v>7.1300000000000002E-2</v>
      </c>
      <c r="N9" s="122">
        <v>959</v>
      </c>
      <c r="O9" s="39" t="s">
        <v>63</v>
      </c>
      <c r="P9" s="123">
        <v>6.0000000000000001E-3</v>
      </c>
      <c r="Q9" s="123">
        <v>0.13400000000000001</v>
      </c>
      <c r="R9" s="123">
        <v>0.19400000000000001</v>
      </c>
      <c r="S9" s="123">
        <v>9.6000000000000002E-2</v>
      </c>
      <c r="T9" s="123">
        <v>0.29599999999999999</v>
      </c>
      <c r="U9" s="123">
        <v>0.13700000000000001</v>
      </c>
      <c r="V9" s="123">
        <v>0.13700000000000001</v>
      </c>
      <c r="W9" s="124">
        <v>3.2</v>
      </c>
    </row>
    <row r="10" spans="1:23" x14ac:dyDescent="0.25">
      <c r="A10" s="45">
        <v>4</v>
      </c>
      <c r="B10" s="115" t="s">
        <v>64</v>
      </c>
      <c r="C10" s="38" t="s">
        <v>60</v>
      </c>
      <c r="D10" s="37" t="s">
        <v>53</v>
      </c>
      <c r="E10" s="38" t="s">
        <v>65</v>
      </c>
      <c r="F10" s="116">
        <v>42522</v>
      </c>
      <c r="G10" s="117">
        <v>38984</v>
      </c>
      <c r="H10" s="126">
        <v>57</v>
      </c>
      <c r="I10" s="119">
        <v>432</v>
      </c>
      <c r="J10" s="120">
        <v>42735</v>
      </c>
      <c r="K10" s="39" t="s">
        <v>55</v>
      </c>
      <c r="L10" s="121">
        <v>0.05</v>
      </c>
      <c r="M10" s="121">
        <v>6.7500000000000004E-2</v>
      </c>
      <c r="N10" s="122">
        <v>1196</v>
      </c>
      <c r="O10" s="39"/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1</v>
      </c>
      <c r="W10" s="124">
        <v>9.3000000000000007</v>
      </c>
    </row>
    <row r="11" spans="1:23" x14ac:dyDescent="0.25">
      <c r="A11" s="45">
        <v>5</v>
      </c>
      <c r="B11" s="115" t="s">
        <v>67</v>
      </c>
      <c r="C11" s="38" t="s">
        <v>60</v>
      </c>
      <c r="D11" s="37" t="s">
        <v>53</v>
      </c>
      <c r="E11" s="37" t="s">
        <v>68</v>
      </c>
      <c r="F11" s="116">
        <v>40391</v>
      </c>
      <c r="G11" s="117">
        <v>76452</v>
      </c>
      <c r="H11" s="118">
        <v>214</v>
      </c>
      <c r="I11" s="119">
        <v>516</v>
      </c>
      <c r="J11" s="120">
        <v>42369</v>
      </c>
      <c r="K11" s="39" t="s">
        <v>55</v>
      </c>
      <c r="L11" s="121">
        <v>5.2499999999999998E-2</v>
      </c>
      <c r="M11" s="121">
        <v>7.2499999999999995E-2</v>
      </c>
      <c r="N11" s="122">
        <v>981</v>
      </c>
      <c r="O11" s="39" t="s">
        <v>56</v>
      </c>
      <c r="P11" s="123">
        <v>3.0000000000000001E-3</v>
      </c>
      <c r="Q11" s="123">
        <v>0.247</v>
      </c>
      <c r="R11" s="123">
        <v>6.0000000000000001E-3</v>
      </c>
      <c r="S11" s="123">
        <v>0</v>
      </c>
      <c r="T11" s="123">
        <v>2E-3</v>
      </c>
      <c r="U11" s="123">
        <v>0</v>
      </c>
      <c r="V11" s="123">
        <v>0.74199999999999999</v>
      </c>
      <c r="W11" s="124">
        <v>10.199999999999999</v>
      </c>
    </row>
    <row r="12" spans="1:23" x14ac:dyDescent="0.25">
      <c r="A12" s="45">
        <v>6</v>
      </c>
      <c r="B12" s="115" t="s">
        <v>69</v>
      </c>
      <c r="C12" s="38" t="s">
        <v>60</v>
      </c>
      <c r="D12" s="37" t="s">
        <v>58</v>
      </c>
      <c r="E12" s="37" t="s">
        <v>70</v>
      </c>
      <c r="F12" s="116">
        <v>36008</v>
      </c>
      <c r="G12" s="117">
        <v>40770</v>
      </c>
      <c r="H12" s="118">
        <v>155</v>
      </c>
      <c r="I12" s="119">
        <v>255.9</v>
      </c>
      <c r="J12" s="120">
        <v>42735</v>
      </c>
      <c r="K12" s="39" t="s">
        <v>55</v>
      </c>
      <c r="L12" s="121">
        <v>5.7500000000000002E-2</v>
      </c>
      <c r="M12" s="121">
        <v>7.1300000000000002E-2</v>
      </c>
      <c r="N12" s="122">
        <v>870</v>
      </c>
      <c r="O12" s="39" t="s">
        <v>79</v>
      </c>
      <c r="P12" s="123">
        <v>0</v>
      </c>
      <c r="Q12" s="123">
        <v>0.26100000000000001</v>
      </c>
      <c r="R12" s="123">
        <v>0.10300000000000001</v>
      </c>
      <c r="S12" s="123">
        <v>0.124</v>
      </c>
      <c r="T12" s="123">
        <v>0.12</v>
      </c>
      <c r="U12" s="123">
        <v>2.6000000000000002E-2</v>
      </c>
      <c r="V12" s="123">
        <v>0.36599999999999999</v>
      </c>
      <c r="W12" s="124">
        <v>4.5</v>
      </c>
    </row>
    <row r="13" spans="1:23" x14ac:dyDescent="0.25">
      <c r="A13" s="45">
        <v>7</v>
      </c>
      <c r="B13" s="115" t="s">
        <v>73</v>
      </c>
      <c r="C13" s="38" t="s">
        <v>60</v>
      </c>
      <c r="D13" s="37" t="s">
        <v>74</v>
      </c>
      <c r="E13" s="125">
        <v>1</v>
      </c>
      <c r="F13" s="116">
        <v>41395</v>
      </c>
      <c r="G13" s="117">
        <v>12138</v>
      </c>
      <c r="H13" s="118">
        <v>93</v>
      </c>
      <c r="I13" s="119">
        <v>75.2</v>
      </c>
      <c r="J13" s="120">
        <v>42551</v>
      </c>
      <c r="K13" s="39" t="s">
        <v>55</v>
      </c>
      <c r="L13" s="121">
        <v>6.5000000000000002E-2</v>
      </c>
      <c r="M13" s="121">
        <v>7.2499999999999995E-2</v>
      </c>
      <c r="N13" s="122">
        <v>605</v>
      </c>
      <c r="O13" s="39" t="s">
        <v>75</v>
      </c>
      <c r="P13" s="123">
        <v>0</v>
      </c>
      <c r="Q13" s="123">
        <v>0.76600000000000001</v>
      </c>
      <c r="R13" s="123">
        <v>0.13800000000000001</v>
      </c>
      <c r="S13" s="123">
        <v>8.1000000000000003E-2</v>
      </c>
      <c r="T13" s="123">
        <v>1.4999999999999999E-2</v>
      </c>
      <c r="U13" s="123">
        <v>0</v>
      </c>
      <c r="V13" s="123">
        <v>0</v>
      </c>
      <c r="W13" s="124">
        <v>0.8</v>
      </c>
    </row>
    <row r="14" spans="1:23" x14ac:dyDescent="0.25">
      <c r="A14" s="45">
        <v>8</v>
      </c>
      <c r="B14" s="115" t="s">
        <v>76</v>
      </c>
      <c r="C14" s="38" t="s">
        <v>60</v>
      </c>
      <c r="D14" s="37" t="s">
        <v>74</v>
      </c>
      <c r="E14" s="125">
        <v>1</v>
      </c>
      <c r="F14" s="116">
        <v>41395</v>
      </c>
      <c r="G14" s="117">
        <v>4986</v>
      </c>
      <c r="H14" s="118">
        <v>21</v>
      </c>
      <c r="I14" s="119">
        <v>28.5</v>
      </c>
      <c r="J14" s="120">
        <v>42551</v>
      </c>
      <c r="K14" s="39" t="s">
        <v>55</v>
      </c>
      <c r="L14" s="121">
        <v>6.5000000000000002E-2</v>
      </c>
      <c r="M14" s="121">
        <v>7.2499999999999995E-2</v>
      </c>
      <c r="N14" s="122">
        <v>683</v>
      </c>
      <c r="O14" s="39" t="s">
        <v>77</v>
      </c>
      <c r="P14" s="123">
        <v>0.01</v>
      </c>
      <c r="Q14" s="123">
        <v>0.93100000000000005</v>
      </c>
      <c r="R14" s="123">
        <v>3.6999999999999998E-2</v>
      </c>
      <c r="S14" s="123">
        <v>2.1999999999999999E-2</v>
      </c>
      <c r="T14" s="123">
        <v>0</v>
      </c>
      <c r="U14" s="123">
        <v>0</v>
      </c>
      <c r="V14" s="123">
        <v>0</v>
      </c>
      <c r="W14" s="124">
        <v>0.6</v>
      </c>
    </row>
    <row r="15" spans="1:23" x14ac:dyDescent="0.25">
      <c r="A15" s="45">
        <v>9</v>
      </c>
      <c r="B15" s="115" t="s">
        <v>78</v>
      </c>
      <c r="C15" s="38" t="s">
        <v>60</v>
      </c>
      <c r="D15" s="37" t="s">
        <v>74</v>
      </c>
      <c r="E15" s="125">
        <v>1</v>
      </c>
      <c r="F15" s="116">
        <v>41395</v>
      </c>
      <c r="G15" s="117">
        <v>3251</v>
      </c>
      <c r="H15" s="39">
        <v>0</v>
      </c>
      <c r="I15" s="119">
        <v>12.1</v>
      </c>
      <c r="J15" s="120">
        <v>42551</v>
      </c>
      <c r="K15" s="39" t="s">
        <v>55</v>
      </c>
      <c r="L15" s="121">
        <v>6.7500000000000004E-2</v>
      </c>
      <c r="M15" s="121">
        <v>7.2499999999999995E-2</v>
      </c>
      <c r="N15" s="122">
        <v>494</v>
      </c>
      <c r="O15" s="39" t="s">
        <v>79</v>
      </c>
      <c r="P15" s="123">
        <v>0</v>
      </c>
      <c r="Q15" s="123">
        <v>0.61</v>
      </c>
      <c r="R15" s="123">
        <v>0.29699999999999999</v>
      </c>
      <c r="S15" s="123">
        <v>0</v>
      </c>
      <c r="T15" s="123">
        <v>9.2999999999999999E-2</v>
      </c>
      <c r="U15" s="123">
        <v>0</v>
      </c>
      <c r="V15" s="123">
        <v>0</v>
      </c>
      <c r="W15" s="124">
        <v>1.1000000000000001</v>
      </c>
    </row>
    <row r="16" spans="1:23" x14ac:dyDescent="0.25">
      <c r="A16" s="45">
        <v>10</v>
      </c>
      <c r="B16" s="115" t="s">
        <v>80</v>
      </c>
      <c r="C16" s="38" t="s">
        <v>60</v>
      </c>
      <c r="D16" s="37" t="s">
        <v>81</v>
      </c>
      <c r="E16" s="125">
        <v>1</v>
      </c>
      <c r="F16" s="116">
        <v>32813</v>
      </c>
      <c r="G16" s="117">
        <v>399</v>
      </c>
      <c r="H16" s="39">
        <v>598</v>
      </c>
      <c r="I16" s="119">
        <v>36.5</v>
      </c>
      <c r="J16" s="120">
        <v>42735</v>
      </c>
      <c r="K16" s="39" t="s">
        <v>55</v>
      </c>
      <c r="L16" s="121">
        <v>6.8099999999999994E-2</v>
      </c>
      <c r="M16" s="121">
        <v>8.5000000000000006E-2</v>
      </c>
      <c r="N16" s="122"/>
      <c r="O16" s="127" t="s">
        <v>82</v>
      </c>
      <c r="P16" s="123">
        <v>2.7E-2</v>
      </c>
      <c r="Q16" s="123">
        <v>0.89900000000000002</v>
      </c>
      <c r="R16" s="123">
        <v>0</v>
      </c>
      <c r="S16" s="123">
        <v>0</v>
      </c>
      <c r="T16" s="123">
        <v>0</v>
      </c>
      <c r="U16" s="123">
        <v>0</v>
      </c>
      <c r="V16" s="123">
        <v>7.3999999999999996E-2</v>
      </c>
      <c r="W16" s="124">
        <v>0.9</v>
      </c>
    </row>
    <row r="17" spans="1:23" x14ac:dyDescent="0.25">
      <c r="A17" s="45">
        <v>11</v>
      </c>
      <c r="B17" s="115" t="s">
        <v>83</v>
      </c>
      <c r="C17" s="38" t="s">
        <v>84</v>
      </c>
      <c r="D17" s="37" t="s">
        <v>58</v>
      </c>
      <c r="E17" s="125">
        <v>1</v>
      </c>
      <c r="F17" s="116">
        <v>38078</v>
      </c>
      <c r="G17" s="117">
        <v>22197</v>
      </c>
      <c r="H17" s="118">
        <v>160</v>
      </c>
      <c r="I17" s="119">
        <v>235.9</v>
      </c>
      <c r="J17" s="120">
        <v>42735</v>
      </c>
      <c r="K17" s="39" t="s">
        <v>55</v>
      </c>
      <c r="L17" s="121">
        <v>0.06</v>
      </c>
      <c r="M17" s="121">
        <v>7.2499999999999995E-2</v>
      </c>
      <c r="N17" s="122">
        <v>684</v>
      </c>
      <c r="O17" s="39" t="s">
        <v>63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2E-3</v>
      </c>
      <c r="V17" s="123">
        <v>0.998</v>
      </c>
      <c r="W17" s="124">
        <v>10</v>
      </c>
    </row>
    <row r="18" spans="1:23" x14ac:dyDescent="0.25">
      <c r="A18" s="45">
        <v>12</v>
      </c>
      <c r="B18" s="115" t="s">
        <v>85</v>
      </c>
      <c r="C18" s="38" t="s">
        <v>84</v>
      </c>
      <c r="D18" s="37" t="s">
        <v>58</v>
      </c>
      <c r="E18" s="125">
        <v>1</v>
      </c>
      <c r="F18" s="116">
        <v>37043</v>
      </c>
      <c r="G18" s="117">
        <v>15931</v>
      </c>
      <c r="H18" s="118">
        <v>123</v>
      </c>
      <c r="I18" s="119">
        <v>146.30000000000001</v>
      </c>
      <c r="J18" s="120">
        <v>42735</v>
      </c>
      <c r="K18" s="39" t="s">
        <v>55</v>
      </c>
      <c r="L18" s="121">
        <v>6.25E-2</v>
      </c>
      <c r="M18" s="121">
        <v>7.4999999999999997E-2</v>
      </c>
      <c r="N18" s="122">
        <v>725</v>
      </c>
      <c r="O18" s="39" t="s">
        <v>86</v>
      </c>
      <c r="P18" s="123">
        <v>9.0000000000000011E-3</v>
      </c>
      <c r="Q18" s="123">
        <v>7.0000000000000001E-3</v>
      </c>
      <c r="R18" s="123">
        <v>0</v>
      </c>
      <c r="S18" s="123">
        <v>0.503</v>
      </c>
      <c r="T18" s="123">
        <v>0.217</v>
      </c>
      <c r="U18" s="123">
        <v>4.4999999999999998E-2</v>
      </c>
      <c r="V18" s="123">
        <v>0.219</v>
      </c>
      <c r="W18" s="124">
        <v>3.9</v>
      </c>
    </row>
    <row r="19" spans="1:23" x14ac:dyDescent="0.25">
      <c r="A19" s="45">
        <v>13</v>
      </c>
      <c r="B19" s="115" t="s">
        <v>87</v>
      </c>
      <c r="C19" s="38" t="s">
        <v>88</v>
      </c>
      <c r="D19" s="37" t="s">
        <v>89</v>
      </c>
      <c r="E19" s="125">
        <v>1</v>
      </c>
      <c r="F19" s="116">
        <v>42461</v>
      </c>
      <c r="G19" s="117">
        <v>15856</v>
      </c>
      <c r="H19" s="279">
        <v>350</v>
      </c>
      <c r="I19" s="119">
        <v>84.5</v>
      </c>
      <c r="J19" s="120">
        <v>42916</v>
      </c>
      <c r="K19" s="39" t="s">
        <v>123</v>
      </c>
      <c r="L19" s="121">
        <v>7.1479289940828417E-2</v>
      </c>
      <c r="M19" s="121">
        <v>7.406804733727812E-2</v>
      </c>
      <c r="N19" s="122">
        <v>537</v>
      </c>
      <c r="O19" s="39"/>
      <c r="P19" s="123">
        <v>4.0000000000000001E-3</v>
      </c>
      <c r="Q19" s="123">
        <v>0.42099999999999999</v>
      </c>
      <c r="R19" s="123">
        <v>0.189</v>
      </c>
      <c r="S19" s="123">
        <v>0.20400000000000001</v>
      </c>
      <c r="T19" s="123">
        <v>0.153</v>
      </c>
      <c r="U19" s="123">
        <v>4.0000000000000001E-3</v>
      </c>
      <c r="V19" s="123">
        <v>2.5000000000000001E-2</v>
      </c>
      <c r="W19" s="124">
        <v>3.5</v>
      </c>
    </row>
    <row r="20" spans="1:23" x14ac:dyDescent="0.25">
      <c r="A20" s="45">
        <v>14</v>
      </c>
      <c r="B20" s="115" t="s">
        <v>91</v>
      </c>
      <c r="C20" s="38" t="s">
        <v>92</v>
      </c>
      <c r="D20" s="37" t="s">
        <v>58</v>
      </c>
      <c r="E20" s="38" t="s">
        <v>54</v>
      </c>
      <c r="F20" s="116">
        <v>42156</v>
      </c>
      <c r="G20" s="117">
        <v>19303</v>
      </c>
      <c r="H20" s="118">
        <v>86</v>
      </c>
      <c r="I20" s="119">
        <v>91.3</v>
      </c>
      <c r="J20" s="120">
        <v>42735</v>
      </c>
      <c r="K20" s="39" t="s">
        <v>55</v>
      </c>
      <c r="L20" s="121">
        <v>5.5E-2</v>
      </c>
      <c r="M20" s="121">
        <v>7.2499999999999995E-2</v>
      </c>
      <c r="N20" s="122">
        <v>627</v>
      </c>
      <c r="O20" s="39" t="s">
        <v>56</v>
      </c>
      <c r="P20" s="123">
        <v>0</v>
      </c>
      <c r="Q20" s="123">
        <v>0</v>
      </c>
      <c r="R20" s="123">
        <v>0</v>
      </c>
      <c r="S20" s="123">
        <v>0</v>
      </c>
      <c r="T20" s="123">
        <v>3.4000000000000002E-2</v>
      </c>
      <c r="U20" s="123">
        <v>0</v>
      </c>
      <c r="V20" s="123">
        <v>0.96599999999999997</v>
      </c>
      <c r="W20" s="124">
        <v>7.8</v>
      </c>
    </row>
    <row r="21" spans="1:23" x14ac:dyDescent="0.25">
      <c r="A21" s="45">
        <v>15</v>
      </c>
      <c r="B21" s="115" t="s">
        <v>93</v>
      </c>
      <c r="C21" s="38" t="s">
        <v>92</v>
      </c>
      <c r="D21" s="37" t="s">
        <v>58</v>
      </c>
      <c r="E21" s="125">
        <v>1</v>
      </c>
      <c r="F21" s="116">
        <v>41395</v>
      </c>
      <c r="G21" s="117">
        <v>21302</v>
      </c>
      <c r="H21" s="39">
        <v>110</v>
      </c>
      <c r="I21" s="119">
        <v>224.5</v>
      </c>
      <c r="J21" s="120">
        <v>42735</v>
      </c>
      <c r="K21" s="39" t="s">
        <v>55</v>
      </c>
      <c r="L21" s="121">
        <v>5.7500000000000002E-2</v>
      </c>
      <c r="M21" s="121">
        <v>7.2499999999999995E-2</v>
      </c>
      <c r="N21" s="122">
        <v>674</v>
      </c>
      <c r="O21" s="39" t="s">
        <v>72</v>
      </c>
      <c r="P21" s="123">
        <v>5.2999999999999999E-2</v>
      </c>
      <c r="Q21" s="123">
        <v>8.8999999999999996E-2</v>
      </c>
      <c r="R21" s="123">
        <v>4.5999999999999999E-2</v>
      </c>
      <c r="S21" s="123">
        <v>0.217</v>
      </c>
      <c r="T21" s="123">
        <v>0.14000000000000001</v>
      </c>
      <c r="U21" s="123">
        <v>0.14300000000000002</v>
      </c>
      <c r="V21" s="123">
        <v>0.312</v>
      </c>
      <c r="W21" s="124">
        <v>3.7</v>
      </c>
    </row>
    <row r="22" spans="1:23" x14ac:dyDescent="0.25">
      <c r="A22" s="45">
        <v>16</v>
      </c>
      <c r="B22" s="115" t="s">
        <v>94</v>
      </c>
      <c r="C22" s="38" t="s">
        <v>92</v>
      </c>
      <c r="D22" s="37" t="s">
        <v>58</v>
      </c>
      <c r="E22" s="125">
        <v>1</v>
      </c>
      <c r="F22" s="116">
        <v>41579</v>
      </c>
      <c r="G22" s="117">
        <v>35422</v>
      </c>
      <c r="H22" s="39">
        <v>209</v>
      </c>
      <c r="I22" s="119">
        <v>289.39999999999998</v>
      </c>
      <c r="J22" s="120">
        <v>42735</v>
      </c>
      <c r="K22" s="39" t="s">
        <v>55</v>
      </c>
      <c r="L22" s="121">
        <v>5.8799999999999998E-2</v>
      </c>
      <c r="M22" s="121">
        <v>7.2499999999999995E-2</v>
      </c>
      <c r="N22" s="122">
        <v>635</v>
      </c>
      <c r="O22" s="39" t="s">
        <v>79</v>
      </c>
      <c r="P22" s="123">
        <v>4.0000000000000001E-3</v>
      </c>
      <c r="Q22" s="123">
        <v>3.2000000000000001E-2</v>
      </c>
      <c r="R22" s="123">
        <v>0</v>
      </c>
      <c r="S22" s="123">
        <v>3.3000000000000002E-2</v>
      </c>
      <c r="T22" s="123">
        <v>4.2000000000000003E-2</v>
      </c>
      <c r="U22" s="123">
        <v>0.06</v>
      </c>
      <c r="V22" s="123">
        <v>0.82899999999999996</v>
      </c>
      <c r="W22" s="124">
        <v>5.7</v>
      </c>
    </row>
    <row r="23" spans="1:23" x14ac:dyDescent="0.25">
      <c r="A23" s="45">
        <v>17</v>
      </c>
      <c r="B23" s="115" t="s">
        <v>95</v>
      </c>
      <c r="C23" s="38" t="s">
        <v>92</v>
      </c>
      <c r="D23" s="37" t="s">
        <v>58</v>
      </c>
      <c r="E23" s="125">
        <v>1</v>
      </c>
      <c r="F23" s="116" t="s">
        <v>96</v>
      </c>
      <c r="G23" s="117">
        <v>24561</v>
      </c>
      <c r="H23" s="39">
        <v>481</v>
      </c>
      <c r="I23" s="119">
        <v>165.8</v>
      </c>
      <c r="J23" s="120">
        <v>42735</v>
      </c>
      <c r="K23" s="39" t="s">
        <v>55</v>
      </c>
      <c r="L23" s="121">
        <v>6.5000000000000002E-2</v>
      </c>
      <c r="M23" s="121">
        <v>7.4999999999999997E-2</v>
      </c>
      <c r="N23" s="122">
        <v>480</v>
      </c>
      <c r="O23" s="39" t="s">
        <v>56</v>
      </c>
      <c r="P23" s="123">
        <v>8.0000000000000002E-3</v>
      </c>
      <c r="Q23" s="123">
        <v>1.6E-2</v>
      </c>
      <c r="R23" s="123">
        <v>1.4E-2</v>
      </c>
      <c r="S23" s="123">
        <v>0.125</v>
      </c>
      <c r="T23" s="123">
        <v>0.434</v>
      </c>
      <c r="U23" s="123">
        <v>0.21</v>
      </c>
      <c r="V23" s="123">
        <v>0.193</v>
      </c>
      <c r="W23" s="124">
        <v>4.0999999999999996</v>
      </c>
    </row>
    <row r="24" spans="1:23" x14ac:dyDescent="0.25">
      <c r="A24" s="45">
        <v>18</v>
      </c>
      <c r="B24" s="115" t="s">
        <v>98</v>
      </c>
      <c r="C24" s="38" t="s">
        <v>99</v>
      </c>
      <c r="D24" s="37" t="s">
        <v>58</v>
      </c>
      <c r="E24" s="125">
        <v>1</v>
      </c>
      <c r="F24" s="128" t="s">
        <v>100</v>
      </c>
      <c r="G24" s="117">
        <v>30916</v>
      </c>
      <c r="H24" s="39">
        <v>105</v>
      </c>
      <c r="I24" s="119">
        <v>243</v>
      </c>
      <c r="J24" s="120">
        <v>42369</v>
      </c>
      <c r="K24" s="39" t="s">
        <v>55</v>
      </c>
      <c r="L24" s="121">
        <v>6.5000000000000002E-2</v>
      </c>
      <c r="M24" s="121">
        <v>7.4999999999999997E-2</v>
      </c>
      <c r="N24" s="122">
        <v>563</v>
      </c>
      <c r="O24" s="39" t="s">
        <v>97</v>
      </c>
      <c r="P24" s="123">
        <v>1.3000000000000001E-2</v>
      </c>
      <c r="Q24" s="123">
        <v>0.13400000000000001</v>
      </c>
      <c r="R24" s="123">
        <v>0.16200000000000001</v>
      </c>
      <c r="S24" s="123">
        <v>0.17799999999999999</v>
      </c>
      <c r="T24" s="123">
        <v>6.4000000000000001E-2</v>
      </c>
      <c r="U24" s="123">
        <v>0.113</v>
      </c>
      <c r="V24" s="123">
        <v>0.33600000000000002</v>
      </c>
      <c r="W24" s="124">
        <v>3.9</v>
      </c>
    </row>
    <row r="25" spans="1:23" x14ac:dyDescent="0.25">
      <c r="A25" s="45">
        <v>19</v>
      </c>
      <c r="B25" s="115" t="s">
        <v>101</v>
      </c>
      <c r="C25" s="37" t="s">
        <v>99</v>
      </c>
      <c r="D25" s="37" t="s">
        <v>58</v>
      </c>
      <c r="E25" s="37" t="s">
        <v>102</v>
      </c>
      <c r="F25" s="116">
        <v>42705</v>
      </c>
      <c r="G25" s="117">
        <v>21236</v>
      </c>
      <c r="H25" s="39">
        <v>571</v>
      </c>
      <c r="I25" s="119">
        <v>122.5</v>
      </c>
      <c r="J25" s="129">
        <v>42916</v>
      </c>
      <c r="K25" s="39" t="s">
        <v>66</v>
      </c>
      <c r="L25" s="121">
        <v>5.3749999999999999E-2</v>
      </c>
      <c r="M25" s="121">
        <v>7.0000000000000007E-2</v>
      </c>
      <c r="N25" s="122">
        <v>617</v>
      </c>
      <c r="O25" s="127"/>
      <c r="P25" s="123">
        <v>5.0000000000000001E-3</v>
      </c>
      <c r="Q25" s="123">
        <v>3.0000000000000001E-3</v>
      </c>
      <c r="R25" s="123">
        <v>0</v>
      </c>
      <c r="S25" s="123">
        <v>0</v>
      </c>
      <c r="T25" s="123">
        <v>0</v>
      </c>
      <c r="U25" s="123">
        <v>1.2E-2</v>
      </c>
      <c r="V25" s="123">
        <v>0.98</v>
      </c>
      <c r="W25" s="124">
        <v>11.3</v>
      </c>
    </row>
    <row r="26" spans="1:23" x14ac:dyDescent="0.25">
      <c r="A26" s="45">
        <v>20</v>
      </c>
      <c r="B26" s="115" t="s">
        <v>103</v>
      </c>
      <c r="C26" s="38" t="s">
        <v>104</v>
      </c>
      <c r="D26" s="37" t="s">
        <v>58</v>
      </c>
      <c r="E26" s="125">
        <v>1</v>
      </c>
      <c r="F26" s="116">
        <v>40210</v>
      </c>
      <c r="G26" s="117">
        <v>46167</v>
      </c>
      <c r="H26" s="39">
        <v>374</v>
      </c>
      <c r="I26" s="119">
        <v>270.3</v>
      </c>
      <c r="J26" s="120">
        <v>42735</v>
      </c>
      <c r="K26" s="39" t="s">
        <v>55</v>
      </c>
      <c r="L26" s="121">
        <v>6.7500000000000004E-2</v>
      </c>
      <c r="M26" s="121">
        <v>7.4999999999999997E-2</v>
      </c>
      <c r="N26" s="122">
        <v>494</v>
      </c>
      <c r="O26" s="39" t="s">
        <v>86</v>
      </c>
      <c r="P26" s="123">
        <v>0</v>
      </c>
      <c r="Q26" s="123">
        <v>0</v>
      </c>
      <c r="R26" s="123">
        <v>0</v>
      </c>
      <c r="S26" s="123">
        <v>0</v>
      </c>
      <c r="T26" s="123">
        <v>4.0000000000000001E-3</v>
      </c>
      <c r="U26" s="123">
        <v>0</v>
      </c>
      <c r="V26" s="123">
        <v>0.996</v>
      </c>
      <c r="W26" s="124">
        <v>7.6</v>
      </c>
    </row>
    <row r="27" spans="1:23" x14ac:dyDescent="0.25">
      <c r="A27" s="45">
        <v>21</v>
      </c>
      <c r="B27" s="115" t="s">
        <v>105</v>
      </c>
      <c r="C27" s="38" t="s">
        <v>106</v>
      </c>
      <c r="D27" s="37" t="s">
        <v>58</v>
      </c>
      <c r="E27" s="125">
        <v>1</v>
      </c>
      <c r="F27" s="116">
        <v>40148</v>
      </c>
      <c r="G27" s="117">
        <v>12921</v>
      </c>
      <c r="H27" s="39">
        <v>94</v>
      </c>
      <c r="I27" s="119">
        <v>60.7</v>
      </c>
      <c r="J27" s="120">
        <v>42735</v>
      </c>
      <c r="K27" s="39" t="s">
        <v>55</v>
      </c>
      <c r="L27" s="121">
        <v>8.2500000000000004E-2</v>
      </c>
      <c r="M27" s="121">
        <v>8.5000000000000006E-2</v>
      </c>
      <c r="N27" s="122">
        <v>557</v>
      </c>
      <c r="O27" s="39" t="s">
        <v>233</v>
      </c>
      <c r="P27" s="123">
        <v>0.27800000000000002</v>
      </c>
      <c r="Q27" s="123">
        <v>0.13900000000000001</v>
      </c>
      <c r="R27" s="123">
        <v>0.14699999999999999</v>
      </c>
      <c r="S27" s="123">
        <v>9.8000000000000004E-2</v>
      </c>
      <c r="T27" s="123">
        <v>0.128</v>
      </c>
      <c r="U27" s="123">
        <v>0.06</v>
      </c>
      <c r="V27" s="123">
        <v>0.15</v>
      </c>
      <c r="W27" s="124">
        <v>2.2999999999999998</v>
      </c>
    </row>
    <row r="28" spans="1:23" x14ac:dyDescent="0.25">
      <c r="A28" s="45">
        <v>22</v>
      </c>
      <c r="B28" s="115" t="s">
        <v>107</v>
      </c>
      <c r="C28" s="38" t="s">
        <v>108</v>
      </c>
      <c r="D28" s="37" t="s">
        <v>58</v>
      </c>
      <c r="E28" s="125">
        <v>1</v>
      </c>
      <c r="F28" s="116">
        <v>38078</v>
      </c>
      <c r="G28" s="117">
        <v>12729</v>
      </c>
      <c r="H28" s="39">
        <v>146</v>
      </c>
      <c r="I28" s="119">
        <v>87.5</v>
      </c>
      <c r="J28" s="120">
        <v>42735</v>
      </c>
      <c r="K28" s="39" t="s">
        <v>55</v>
      </c>
      <c r="L28" s="121">
        <v>7.2499999999999995E-2</v>
      </c>
      <c r="M28" s="121">
        <v>7.7499999999999999E-2</v>
      </c>
      <c r="N28" s="122">
        <v>519</v>
      </c>
      <c r="O28" s="39" t="s">
        <v>97</v>
      </c>
      <c r="P28" s="123">
        <v>2.3E-2</v>
      </c>
      <c r="Q28" s="123">
        <v>2.7E-2</v>
      </c>
      <c r="R28" s="123">
        <v>2.3E-2</v>
      </c>
      <c r="S28" s="123">
        <v>0.46600000000000003</v>
      </c>
      <c r="T28" s="123">
        <v>0.45</v>
      </c>
      <c r="U28" s="123">
        <v>0</v>
      </c>
      <c r="V28" s="123">
        <v>1.0999999999999999E-2</v>
      </c>
      <c r="W28" s="124">
        <v>3</v>
      </c>
    </row>
    <row r="29" spans="1:23" x14ac:dyDescent="0.25">
      <c r="A29" s="45">
        <v>23</v>
      </c>
      <c r="B29" s="115" t="s">
        <v>109</v>
      </c>
      <c r="C29" s="38" t="s">
        <v>110</v>
      </c>
      <c r="D29" s="37" t="s">
        <v>58</v>
      </c>
      <c r="E29" s="125">
        <v>1</v>
      </c>
      <c r="F29" s="116">
        <v>41395</v>
      </c>
      <c r="G29" s="117">
        <v>28594</v>
      </c>
      <c r="H29" s="39">
        <v>83</v>
      </c>
      <c r="I29" s="119">
        <v>238</v>
      </c>
      <c r="J29" s="120">
        <v>42551</v>
      </c>
      <c r="K29" s="39" t="s">
        <v>55</v>
      </c>
      <c r="L29" s="121">
        <v>7.2499999999999995E-2</v>
      </c>
      <c r="M29" s="121">
        <v>0.08</v>
      </c>
      <c r="N29" s="122">
        <v>894</v>
      </c>
      <c r="O29" s="39" t="s">
        <v>79</v>
      </c>
      <c r="P29" s="123">
        <v>2.5000000000000001E-2</v>
      </c>
      <c r="Q29" s="123">
        <v>2E-3</v>
      </c>
      <c r="R29" s="123">
        <v>0.16700000000000001</v>
      </c>
      <c r="S29" s="123">
        <v>0.15</v>
      </c>
      <c r="T29" s="123">
        <v>0.27600000000000002</v>
      </c>
      <c r="U29" s="123">
        <v>6.7000000000000004E-2</v>
      </c>
      <c r="V29" s="123">
        <v>0.313</v>
      </c>
      <c r="W29" s="124">
        <v>6.6</v>
      </c>
    </row>
    <row r="30" spans="1:23" ht="15.75" thickBot="1" x14ac:dyDescent="0.3">
      <c r="A30" s="45"/>
      <c r="B30" s="130" t="s">
        <v>111</v>
      </c>
      <c r="C30" s="131"/>
      <c r="D30" s="131"/>
      <c r="E30" s="131"/>
      <c r="F30" s="132"/>
      <c r="G30" s="133">
        <v>572452</v>
      </c>
      <c r="H30" s="134">
        <f>SUM(H7:H29)</f>
        <v>4511</v>
      </c>
      <c r="I30" s="135">
        <v>4348</v>
      </c>
      <c r="J30" s="136"/>
      <c r="K30" s="131" t="s">
        <v>232</v>
      </c>
      <c r="L30" s="137"/>
      <c r="M30" s="137"/>
      <c r="N30" s="138"/>
      <c r="O30" s="139"/>
      <c r="P30" s="140"/>
      <c r="Q30" s="140"/>
      <c r="R30" s="140"/>
      <c r="S30" s="140"/>
      <c r="T30" s="140"/>
      <c r="U30" s="140"/>
      <c r="V30" s="140"/>
      <c r="W30" s="141"/>
    </row>
    <row r="31" spans="1:23" x14ac:dyDescent="0.25">
      <c r="A31" s="45"/>
      <c r="B31" s="142" t="s">
        <v>113</v>
      </c>
      <c r="C31" s="108"/>
      <c r="D31" s="108"/>
      <c r="E31" s="108"/>
      <c r="F31" s="143"/>
      <c r="G31" s="144"/>
      <c r="H31" s="145"/>
      <c r="I31" s="146"/>
      <c r="J31" s="147"/>
      <c r="K31" s="108"/>
      <c r="L31" s="148"/>
      <c r="M31" s="148"/>
      <c r="N31" s="149"/>
      <c r="O31" s="150"/>
      <c r="P31" s="151"/>
      <c r="Q31" s="151"/>
      <c r="R31" s="151"/>
      <c r="S31" s="151"/>
      <c r="T31" s="151"/>
      <c r="U31" s="151"/>
      <c r="V31" s="151"/>
      <c r="W31" s="152"/>
    </row>
    <row r="32" spans="1:23" x14ac:dyDescent="0.25">
      <c r="A32" s="45">
        <v>24</v>
      </c>
      <c r="B32" s="153" t="s">
        <v>114</v>
      </c>
      <c r="C32" s="38" t="s">
        <v>88</v>
      </c>
      <c r="D32" s="38" t="s">
        <v>90</v>
      </c>
      <c r="E32" s="38" t="s">
        <v>115</v>
      </c>
      <c r="F32" s="116">
        <v>42461</v>
      </c>
      <c r="G32" s="116" t="s">
        <v>90</v>
      </c>
      <c r="H32" s="118" t="s">
        <v>90</v>
      </c>
      <c r="I32" s="119">
        <v>49.6</v>
      </c>
      <c r="J32" s="127" t="s">
        <v>90</v>
      </c>
      <c r="K32" s="127" t="s">
        <v>90</v>
      </c>
      <c r="L32" s="127" t="s">
        <v>90</v>
      </c>
      <c r="M32" s="129" t="s">
        <v>90</v>
      </c>
      <c r="N32" s="129" t="s">
        <v>90</v>
      </c>
      <c r="O32" s="129" t="s">
        <v>90</v>
      </c>
      <c r="P32" s="129" t="s">
        <v>90</v>
      </c>
      <c r="Q32" s="129" t="s">
        <v>90</v>
      </c>
      <c r="R32" s="129" t="s">
        <v>90</v>
      </c>
      <c r="S32" s="129" t="s">
        <v>90</v>
      </c>
      <c r="T32" s="129" t="s">
        <v>90</v>
      </c>
      <c r="U32" s="129" t="s">
        <v>90</v>
      </c>
      <c r="V32" s="129" t="s">
        <v>90</v>
      </c>
      <c r="W32" s="154" t="s">
        <v>90</v>
      </c>
    </row>
    <row r="33" spans="1:23" x14ac:dyDescent="0.25">
      <c r="A33" s="45">
        <v>25</v>
      </c>
      <c r="B33" s="153" t="s">
        <v>116</v>
      </c>
      <c r="C33" s="38" t="s">
        <v>92</v>
      </c>
      <c r="D33" s="38" t="s">
        <v>90</v>
      </c>
      <c r="E33" s="125" t="s">
        <v>230</v>
      </c>
      <c r="F33" s="116">
        <v>41579</v>
      </c>
      <c r="G33" s="116" t="s">
        <v>90</v>
      </c>
      <c r="H33" s="118" t="s">
        <v>90</v>
      </c>
      <c r="I33" s="119">
        <v>55</v>
      </c>
      <c r="J33" s="127" t="s">
        <v>90</v>
      </c>
      <c r="K33" s="127" t="s">
        <v>90</v>
      </c>
      <c r="L33" s="127" t="s">
        <v>90</v>
      </c>
      <c r="M33" s="129" t="s">
        <v>90</v>
      </c>
      <c r="N33" s="129" t="s">
        <v>90</v>
      </c>
      <c r="O33" s="129" t="s">
        <v>90</v>
      </c>
      <c r="P33" s="129" t="s">
        <v>90</v>
      </c>
      <c r="Q33" s="129" t="s">
        <v>90</v>
      </c>
      <c r="R33" s="129" t="s">
        <v>90</v>
      </c>
      <c r="S33" s="129" t="s">
        <v>90</v>
      </c>
      <c r="T33" s="129" t="s">
        <v>90</v>
      </c>
      <c r="U33" s="129" t="s">
        <v>90</v>
      </c>
      <c r="V33" s="129" t="s">
        <v>90</v>
      </c>
      <c r="W33" s="154" t="s">
        <v>90</v>
      </c>
    </row>
    <row r="34" spans="1:23" x14ac:dyDescent="0.25">
      <c r="A34" s="45">
        <v>26</v>
      </c>
      <c r="B34" s="153" t="s">
        <v>117</v>
      </c>
      <c r="C34" s="38" t="s">
        <v>92</v>
      </c>
      <c r="D34" s="38" t="s">
        <v>90</v>
      </c>
      <c r="E34" s="125" t="s">
        <v>231</v>
      </c>
      <c r="F34" s="116">
        <v>39326</v>
      </c>
      <c r="G34" s="116" t="s">
        <v>90</v>
      </c>
      <c r="H34" s="118" t="s">
        <v>90</v>
      </c>
      <c r="I34" s="119">
        <v>45</v>
      </c>
      <c r="J34" s="127" t="s">
        <v>90</v>
      </c>
      <c r="K34" s="127" t="s">
        <v>90</v>
      </c>
      <c r="L34" s="127" t="s">
        <v>90</v>
      </c>
      <c r="M34" s="129" t="s">
        <v>90</v>
      </c>
      <c r="N34" s="129" t="s">
        <v>90</v>
      </c>
      <c r="O34" s="129" t="s">
        <v>90</v>
      </c>
      <c r="P34" s="129" t="s">
        <v>90</v>
      </c>
      <c r="Q34" s="129" t="s">
        <v>90</v>
      </c>
      <c r="R34" s="129" t="s">
        <v>90</v>
      </c>
      <c r="S34" s="129" t="s">
        <v>90</v>
      </c>
      <c r="T34" s="129" t="s">
        <v>90</v>
      </c>
      <c r="U34" s="129" t="s">
        <v>90</v>
      </c>
      <c r="V34" s="129" t="s">
        <v>90</v>
      </c>
      <c r="W34" s="154" t="s">
        <v>90</v>
      </c>
    </row>
    <row r="35" spans="1:23" ht="15.75" thickBot="1" x14ac:dyDescent="0.3">
      <c r="A35" s="45"/>
      <c r="B35" s="130" t="s">
        <v>119</v>
      </c>
      <c r="C35" s="155"/>
      <c r="D35" s="155"/>
      <c r="E35" s="155"/>
      <c r="F35" s="156"/>
      <c r="G35" s="156"/>
      <c r="H35" s="157"/>
      <c r="I35" s="135">
        <f>SUM(I32:I34)</f>
        <v>149.6</v>
      </c>
      <c r="J35" s="158"/>
      <c r="K35" s="155"/>
      <c r="L35" s="159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60"/>
    </row>
    <row r="36" spans="1:23" ht="15.75" thickBot="1" x14ac:dyDescent="0.3">
      <c r="A36" s="45"/>
      <c r="B36" s="130" t="s">
        <v>120</v>
      </c>
      <c r="C36" s="155"/>
      <c r="D36" s="155"/>
      <c r="E36" s="155"/>
      <c r="F36" s="156"/>
      <c r="G36" s="133">
        <f>G30</f>
        <v>572452</v>
      </c>
      <c r="H36" s="134">
        <f>H30</f>
        <v>4511</v>
      </c>
      <c r="I36" s="135">
        <f>SUM(I30,I35)</f>
        <v>4497.6000000000004</v>
      </c>
      <c r="J36" s="158"/>
      <c r="K36" s="131" t="s">
        <v>112</v>
      </c>
      <c r="L36" s="159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60"/>
    </row>
    <row r="37" spans="1:23" x14ac:dyDescent="0.25">
      <c r="A37" s="45">
        <v>27</v>
      </c>
      <c r="B37" s="161" t="s">
        <v>121</v>
      </c>
      <c r="C37" s="162" t="s">
        <v>60</v>
      </c>
      <c r="D37" s="162" t="s">
        <v>53</v>
      </c>
      <c r="E37" s="162" t="s">
        <v>122</v>
      </c>
      <c r="F37" s="163">
        <v>41609</v>
      </c>
      <c r="G37" s="117">
        <v>19349</v>
      </c>
      <c r="H37" s="164">
        <v>31</v>
      </c>
      <c r="I37" s="119">
        <v>230</v>
      </c>
      <c r="J37" s="120">
        <v>42735</v>
      </c>
      <c r="K37" s="39" t="s">
        <v>123</v>
      </c>
      <c r="L37" s="121">
        <v>0.05</v>
      </c>
      <c r="M37" s="121">
        <v>6.7500000000000004E-2</v>
      </c>
      <c r="N37" s="122">
        <v>1450</v>
      </c>
      <c r="O37" s="39" t="s">
        <v>56</v>
      </c>
      <c r="P37" s="123">
        <v>2E-3</v>
      </c>
      <c r="Q37" s="123">
        <v>0</v>
      </c>
      <c r="R37" s="123">
        <v>7.0000000000000001E-3</v>
      </c>
      <c r="S37" s="123">
        <v>2.5000000000000001E-2</v>
      </c>
      <c r="T37" s="123">
        <v>0</v>
      </c>
      <c r="U37" s="123">
        <v>0.28200000000000003</v>
      </c>
      <c r="V37" s="123">
        <v>0.68400000000000005</v>
      </c>
      <c r="W37" s="124">
        <v>6.5</v>
      </c>
    </row>
    <row r="38" spans="1:23" x14ac:dyDescent="0.25">
      <c r="A38" s="45">
        <v>28</v>
      </c>
      <c r="B38" s="153" t="s">
        <v>124</v>
      </c>
      <c r="C38" s="38" t="s">
        <v>110</v>
      </c>
      <c r="D38" s="38" t="s">
        <v>53</v>
      </c>
      <c r="E38" s="38" t="s">
        <v>122</v>
      </c>
      <c r="F38" s="116">
        <v>42248</v>
      </c>
      <c r="G38" s="117">
        <v>32027</v>
      </c>
      <c r="H38" s="118">
        <v>200</v>
      </c>
      <c r="I38" s="119">
        <v>209.4</v>
      </c>
      <c r="J38" s="120">
        <v>42735</v>
      </c>
      <c r="K38" s="39" t="s">
        <v>123</v>
      </c>
      <c r="L38" s="121">
        <v>5.5E-2</v>
      </c>
      <c r="M38" s="121">
        <v>7.4999999999999997E-2</v>
      </c>
      <c r="N38" s="122">
        <v>833</v>
      </c>
      <c r="O38" s="129"/>
      <c r="P38" s="123">
        <v>0</v>
      </c>
      <c r="Q38" s="123">
        <v>0</v>
      </c>
      <c r="R38" s="123">
        <v>0</v>
      </c>
      <c r="S38" s="123">
        <v>0</v>
      </c>
      <c r="T38" s="123">
        <v>1.4999999999999999E-2</v>
      </c>
      <c r="U38" s="123">
        <v>0</v>
      </c>
      <c r="V38" s="123">
        <v>0.98499999999999999</v>
      </c>
      <c r="W38" s="124">
        <v>23.8</v>
      </c>
    </row>
    <row r="39" spans="1:23" ht="15.75" thickBot="1" x14ac:dyDescent="0.3">
      <c r="A39" s="44"/>
      <c r="B39" s="165" t="s">
        <v>125</v>
      </c>
      <c r="C39" s="166"/>
      <c r="D39" s="131"/>
      <c r="E39" s="131"/>
      <c r="F39" s="167"/>
      <c r="G39" s="133">
        <v>51376</v>
      </c>
      <c r="H39" s="134">
        <f>H37+H38</f>
        <v>231</v>
      </c>
      <c r="I39" s="135">
        <f>I37+I38</f>
        <v>439.4</v>
      </c>
      <c r="J39" s="167"/>
      <c r="K39" s="166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</row>
    <row r="40" spans="1:23" ht="15.75" thickBot="1" x14ac:dyDescent="0.3">
      <c r="A40" s="44"/>
      <c r="B40" s="169" t="s">
        <v>126</v>
      </c>
      <c r="C40" s="166"/>
      <c r="D40" s="131"/>
      <c r="E40" s="131"/>
      <c r="F40" s="167"/>
      <c r="G40" s="133">
        <f>+G39+G36</f>
        <v>623828</v>
      </c>
      <c r="H40" s="134">
        <f>H39+H36</f>
        <v>4742</v>
      </c>
      <c r="I40" s="135">
        <f>SUM(I36,I37,I38)</f>
        <v>4937</v>
      </c>
      <c r="J40" s="167"/>
      <c r="K40" s="131" t="s">
        <v>112</v>
      </c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8"/>
    </row>
    <row r="41" spans="1:23" x14ac:dyDescent="0.25">
      <c r="A41" s="37"/>
      <c r="B41" s="37"/>
      <c r="C41" s="37"/>
      <c r="D41" s="38"/>
      <c r="E41" s="38"/>
      <c r="F41" s="39"/>
      <c r="G41" s="39"/>
      <c r="H41" s="39"/>
      <c r="I41" s="39"/>
      <c r="J41" s="39"/>
      <c r="K41" s="37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x14ac:dyDescent="0.25">
      <c r="A42" s="37"/>
      <c r="B42" s="44" t="s">
        <v>229</v>
      </c>
      <c r="C42" s="37"/>
      <c r="D42" s="38"/>
      <c r="E42" s="38"/>
      <c r="F42" s="39"/>
      <c r="G42" s="39"/>
      <c r="H42" s="39"/>
      <c r="I42" s="46"/>
      <c r="J42" s="39"/>
      <c r="K42" s="37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x14ac:dyDescent="0.25">
      <c r="A43" s="37"/>
      <c r="B43" s="37"/>
      <c r="C43" s="37"/>
      <c r="D43" s="37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9"/>
    </row>
    <row r="44" spans="1:23" x14ac:dyDescent="0.25">
      <c r="A44" s="37"/>
      <c r="B44" s="37"/>
      <c r="C44" s="37"/>
      <c r="D44" s="38"/>
      <c r="E44" s="38"/>
      <c r="F44" s="39"/>
      <c r="G44" s="39"/>
      <c r="H44" s="39"/>
      <c r="I44" s="39"/>
      <c r="J44" s="39"/>
      <c r="K44" s="37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</sheetData>
  <mergeCells count="1">
    <mergeCell ref="P5:W5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zoomScale="115" zoomScaleNormal="115" zoomScaleSheetLayoutView="115" workbookViewId="0">
      <selection activeCell="V12" sqref="V12"/>
    </sheetView>
  </sheetViews>
  <sheetFormatPr defaultRowHeight="15" x14ac:dyDescent="0.25"/>
  <cols>
    <col min="1" max="1" width="2.5703125" style="100" customWidth="1"/>
    <col min="2" max="2" width="5.5703125" style="100" customWidth="1"/>
    <col min="3" max="3" width="48.140625" style="100" customWidth="1"/>
    <col min="4" max="4" width="25.7109375" style="100" customWidth="1"/>
    <col min="5" max="5" width="25.85546875" style="100" customWidth="1"/>
    <col min="6" max="6" width="11" style="100" customWidth="1"/>
    <col min="7" max="7" width="15.28515625" style="100" customWidth="1"/>
    <col min="8" max="8" width="11.28515625" style="100" customWidth="1"/>
    <col min="9" max="9" width="11.140625" style="100" customWidth="1"/>
    <col min="10" max="10" width="10.42578125" style="100" customWidth="1"/>
    <col min="11" max="11" width="3" style="100" customWidth="1"/>
    <col min="12" max="12" width="17.42578125" style="100" customWidth="1"/>
    <col min="13" max="13" width="16.140625" style="100" customWidth="1"/>
    <col min="14" max="14" width="9.140625" style="100"/>
    <col min="15" max="15" width="2.7109375" style="100" customWidth="1"/>
    <col min="16" max="22" width="9.140625" style="100"/>
    <col min="23" max="23" width="10" style="100" customWidth="1"/>
    <col min="24" max="16384" width="9.140625" style="100"/>
  </cols>
  <sheetData>
    <row r="1" spans="1:23" x14ac:dyDescent="0.25">
      <c r="A1" s="47"/>
      <c r="B1" s="48"/>
      <c r="C1" s="47"/>
      <c r="D1" s="47"/>
      <c r="E1" s="49"/>
      <c r="F1" s="49"/>
      <c r="G1" s="49"/>
      <c r="H1" s="49"/>
      <c r="I1" s="49"/>
      <c r="J1" s="49"/>
      <c r="K1" s="49"/>
      <c r="L1" s="47"/>
      <c r="M1" s="47"/>
      <c r="N1" s="47"/>
      <c r="O1" s="47"/>
      <c r="P1" s="49"/>
      <c r="Q1" s="49"/>
      <c r="R1" s="49"/>
      <c r="S1" s="49"/>
      <c r="T1" s="49"/>
      <c r="U1" s="49"/>
      <c r="V1" s="49"/>
      <c r="W1" s="49"/>
    </row>
    <row r="2" spans="1:23" ht="15.75" x14ac:dyDescent="0.25">
      <c r="A2" s="47"/>
      <c r="B2" s="48"/>
      <c r="C2" s="50" t="s">
        <v>127</v>
      </c>
      <c r="D2" s="51">
        <v>42916</v>
      </c>
      <c r="E2" s="49"/>
      <c r="F2" s="49"/>
      <c r="G2" s="49"/>
      <c r="H2" s="49"/>
      <c r="I2" s="49"/>
      <c r="J2" s="49"/>
      <c r="K2" s="49"/>
      <c r="L2" s="47"/>
      <c r="M2" s="47"/>
      <c r="N2" s="47"/>
      <c r="O2" s="47"/>
      <c r="P2" s="49"/>
      <c r="Q2" s="49"/>
      <c r="R2" s="49"/>
      <c r="S2" s="49"/>
      <c r="T2" s="49"/>
      <c r="U2" s="49"/>
      <c r="V2" s="49"/>
      <c r="W2" s="49"/>
    </row>
    <row r="3" spans="1:23" x14ac:dyDescent="0.25">
      <c r="A3" s="47"/>
      <c r="B3" s="48"/>
      <c r="C3" s="47"/>
      <c r="D3" s="47"/>
      <c r="E3" s="49"/>
      <c r="F3" s="49"/>
      <c r="G3" s="49"/>
      <c r="H3" s="49"/>
      <c r="I3" s="49"/>
      <c r="J3" s="49"/>
      <c r="K3" s="49"/>
      <c r="L3" s="47"/>
      <c r="M3" s="47"/>
      <c r="N3" s="47"/>
      <c r="O3" s="47"/>
      <c r="P3" s="49"/>
      <c r="Q3" s="49"/>
      <c r="R3" s="49"/>
      <c r="S3" s="49"/>
      <c r="T3" s="49"/>
      <c r="U3" s="49"/>
      <c r="V3" s="49"/>
      <c r="W3" s="49"/>
    </row>
    <row r="4" spans="1:23" x14ac:dyDescent="0.25">
      <c r="A4" s="47"/>
      <c r="B4" s="4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51.75" x14ac:dyDescent="0.25">
      <c r="A5" s="47"/>
      <c r="B5" s="53"/>
      <c r="C5" s="170" t="s">
        <v>34</v>
      </c>
      <c r="D5" s="171" t="s">
        <v>35</v>
      </c>
      <c r="E5" s="172" t="s">
        <v>37</v>
      </c>
      <c r="F5" s="173" t="s">
        <v>38</v>
      </c>
      <c r="G5" s="113" t="s">
        <v>39</v>
      </c>
      <c r="H5" s="113" t="s">
        <v>40</v>
      </c>
      <c r="I5" s="173" t="s">
        <v>41</v>
      </c>
      <c r="J5" s="173" t="s">
        <v>42</v>
      </c>
      <c r="K5" s="173"/>
      <c r="L5" s="113" t="s">
        <v>43</v>
      </c>
      <c r="M5" s="173" t="s">
        <v>44</v>
      </c>
      <c r="N5" s="173" t="s">
        <v>45</v>
      </c>
      <c r="O5" s="173"/>
      <c r="P5" s="288" t="s">
        <v>48</v>
      </c>
      <c r="Q5" s="288"/>
      <c r="R5" s="288"/>
      <c r="S5" s="288"/>
      <c r="T5" s="288"/>
      <c r="U5" s="288"/>
      <c r="V5" s="288"/>
      <c r="W5" s="289"/>
    </row>
    <row r="6" spans="1:23" x14ac:dyDescent="0.25">
      <c r="A6" s="47"/>
      <c r="B6" s="53"/>
      <c r="C6" s="174"/>
      <c r="D6" s="53"/>
      <c r="E6" s="175"/>
      <c r="F6" s="176"/>
      <c r="G6" s="175"/>
      <c r="H6" s="175"/>
      <c r="I6" s="175"/>
      <c r="J6" s="176"/>
      <c r="K6" s="176"/>
      <c r="L6" s="177"/>
      <c r="M6" s="176"/>
      <c r="N6" s="176"/>
      <c r="O6" s="176"/>
      <c r="P6" s="113" t="s">
        <v>49</v>
      </c>
      <c r="Q6" s="113" t="s">
        <v>29</v>
      </c>
      <c r="R6" s="113" t="s">
        <v>30</v>
      </c>
      <c r="S6" s="113" t="s">
        <v>31</v>
      </c>
      <c r="T6" s="113" t="s">
        <v>32</v>
      </c>
      <c r="U6" s="113" t="s">
        <v>222</v>
      </c>
      <c r="V6" s="113" t="s">
        <v>223</v>
      </c>
      <c r="W6" s="178" t="s">
        <v>50</v>
      </c>
    </row>
    <row r="7" spans="1:23" x14ac:dyDescent="0.25">
      <c r="A7" s="47"/>
      <c r="B7" s="48">
        <v>1</v>
      </c>
      <c r="C7" s="179" t="s">
        <v>128</v>
      </c>
      <c r="D7" s="48" t="s">
        <v>129</v>
      </c>
      <c r="E7" s="54" t="s">
        <v>118</v>
      </c>
      <c r="F7" s="180">
        <v>42705</v>
      </c>
      <c r="G7" s="181">
        <v>19093</v>
      </c>
      <c r="H7" s="182">
        <v>73</v>
      </c>
      <c r="I7" s="183">
        <v>18.100000000000001</v>
      </c>
      <c r="J7" s="184">
        <v>42916</v>
      </c>
      <c r="K7" s="185"/>
      <c r="L7" s="186" t="s">
        <v>71</v>
      </c>
      <c r="M7" s="187">
        <v>6.25E-2</v>
      </c>
      <c r="N7" s="187">
        <v>7.2499999999999995E-2</v>
      </c>
      <c r="O7" s="185"/>
      <c r="P7" s="188">
        <v>0</v>
      </c>
      <c r="Q7" s="188">
        <v>0</v>
      </c>
      <c r="R7" s="188">
        <v>0</v>
      </c>
      <c r="S7" s="188">
        <v>0</v>
      </c>
      <c r="T7" s="188">
        <v>1</v>
      </c>
      <c r="U7" s="188">
        <v>0</v>
      </c>
      <c r="V7" s="188">
        <v>0</v>
      </c>
      <c r="W7" s="189">
        <v>3.6</v>
      </c>
    </row>
    <row r="8" spans="1:23" x14ac:dyDescent="0.25">
      <c r="A8" s="47"/>
      <c r="B8" s="55">
        <v>2</v>
      </c>
      <c r="C8" s="190" t="s">
        <v>130</v>
      </c>
      <c r="D8" s="54" t="s">
        <v>131</v>
      </c>
      <c r="E8" s="54" t="s">
        <v>132</v>
      </c>
      <c r="F8" s="59">
        <v>40360</v>
      </c>
      <c r="G8" s="181">
        <v>139607</v>
      </c>
      <c r="H8" s="47">
        <v>787</v>
      </c>
      <c r="I8" s="183">
        <v>169.6</v>
      </c>
      <c r="J8" s="184">
        <v>42735</v>
      </c>
      <c r="K8" s="56"/>
      <c r="L8" s="49" t="s">
        <v>55</v>
      </c>
      <c r="M8" s="191">
        <v>5.2499999999999998E-2</v>
      </c>
      <c r="N8" s="191">
        <v>7.2499999999999995E-2</v>
      </c>
      <c r="O8" s="57"/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1</v>
      </c>
      <c r="W8" s="189">
        <v>17.8</v>
      </c>
    </row>
    <row r="9" spans="1:23" x14ac:dyDescent="0.25">
      <c r="A9" s="47"/>
      <c r="B9" s="48">
        <v>3</v>
      </c>
      <c r="C9" s="190" t="s">
        <v>134</v>
      </c>
      <c r="D9" s="54" t="s">
        <v>135</v>
      </c>
      <c r="E9" s="192">
        <v>1</v>
      </c>
      <c r="F9" s="59">
        <v>42005</v>
      </c>
      <c r="G9" s="181">
        <v>36848</v>
      </c>
      <c r="H9" s="47">
        <v>548</v>
      </c>
      <c r="I9" s="183">
        <v>169.8</v>
      </c>
      <c r="J9" s="184">
        <v>42551</v>
      </c>
      <c r="K9" s="56"/>
      <c r="L9" s="49" t="s">
        <v>55</v>
      </c>
      <c r="M9" s="191">
        <v>6.3896950757063878E-2</v>
      </c>
      <c r="N9" s="191">
        <v>7.7499999999999999E-2</v>
      </c>
      <c r="O9" s="57"/>
      <c r="P9" s="188">
        <v>2.3E-2</v>
      </c>
      <c r="Q9" s="188">
        <v>0.01</v>
      </c>
      <c r="R9" s="188">
        <v>0.30299999999999999</v>
      </c>
      <c r="S9" s="188">
        <v>0.1</v>
      </c>
      <c r="T9" s="188">
        <v>0.13300000000000001</v>
      </c>
      <c r="U9" s="188">
        <v>0</v>
      </c>
      <c r="V9" s="188">
        <v>0.43099999999999999</v>
      </c>
      <c r="W9" s="189">
        <v>7</v>
      </c>
    </row>
    <row r="10" spans="1:23" x14ac:dyDescent="0.25">
      <c r="A10" s="47"/>
      <c r="B10" s="55">
        <v>4</v>
      </c>
      <c r="C10" s="190" t="s">
        <v>234</v>
      </c>
      <c r="D10" s="54" t="s">
        <v>235</v>
      </c>
      <c r="E10" s="192">
        <v>1</v>
      </c>
      <c r="F10" s="59">
        <v>42767</v>
      </c>
      <c r="G10" s="181">
        <v>20389</v>
      </c>
      <c r="H10" s="47">
        <v>161</v>
      </c>
      <c r="I10" s="183">
        <v>31.7</v>
      </c>
      <c r="J10" s="184" t="s">
        <v>90</v>
      </c>
      <c r="K10" s="56"/>
      <c r="L10" s="49" t="s">
        <v>55</v>
      </c>
      <c r="M10" s="191">
        <v>6.5000000000000002E-2</v>
      </c>
      <c r="N10" s="191">
        <v>0.08</v>
      </c>
      <c r="O10" s="57"/>
      <c r="P10" s="188">
        <v>1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9">
        <v>0</v>
      </c>
    </row>
    <row r="11" spans="1:23" x14ac:dyDescent="0.25">
      <c r="A11" s="47"/>
      <c r="B11" s="48">
        <v>5</v>
      </c>
      <c r="C11" s="190" t="s">
        <v>136</v>
      </c>
      <c r="D11" s="54" t="s">
        <v>137</v>
      </c>
      <c r="E11" s="192">
        <v>1</v>
      </c>
      <c r="F11" s="59">
        <v>38200</v>
      </c>
      <c r="G11" s="181">
        <v>13120</v>
      </c>
      <c r="H11" s="47">
        <v>125</v>
      </c>
      <c r="I11" s="183">
        <v>23.3</v>
      </c>
      <c r="J11" s="184">
        <v>42735</v>
      </c>
      <c r="K11" s="56"/>
      <c r="L11" s="49" t="s">
        <v>55</v>
      </c>
      <c r="M11" s="191">
        <v>6.7500000000000004E-2</v>
      </c>
      <c r="N11" s="191">
        <v>7.7499999999999999E-2</v>
      </c>
      <c r="O11" s="57"/>
      <c r="P11" s="188">
        <v>0</v>
      </c>
      <c r="Q11" s="188">
        <v>0</v>
      </c>
      <c r="R11" s="188">
        <v>0</v>
      </c>
      <c r="S11" s="188">
        <v>0</v>
      </c>
      <c r="T11" s="188">
        <v>1</v>
      </c>
      <c r="U11" s="188">
        <v>0</v>
      </c>
      <c r="V11" s="188">
        <v>0</v>
      </c>
      <c r="W11" s="189">
        <v>3.8</v>
      </c>
    </row>
    <row r="12" spans="1:23" x14ac:dyDescent="0.25">
      <c r="A12" s="47"/>
      <c r="B12" s="55">
        <v>6</v>
      </c>
      <c r="C12" s="190" t="s">
        <v>138</v>
      </c>
      <c r="D12" s="54" t="s">
        <v>137</v>
      </c>
      <c r="E12" s="192">
        <v>1</v>
      </c>
      <c r="F12" s="59">
        <v>38200</v>
      </c>
      <c r="G12" s="181">
        <v>9709</v>
      </c>
      <c r="H12" s="47">
        <v>70</v>
      </c>
      <c r="I12" s="183">
        <v>16.7</v>
      </c>
      <c r="J12" s="184">
        <v>42735</v>
      </c>
      <c r="K12" s="56"/>
      <c r="L12" s="49" t="s">
        <v>55</v>
      </c>
      <c r="M12" s="191">
        <v>6.7500000000000004E-2</v>
      </c>
      <c r="N12" s="191">
        <v>7.7499999999999999E-2</v>
      </c>
      <c r="O12" s="57"/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1</v>
      </c>
      <c r="V12" s="188">
        <v>0</v>
      </c>
      <c r="W12" s="189">
        <v>4.4000000000000004</v>
      </c>
    </row>
    <row r="13" spans="1:23" x14ac:dyDescent="0.25">
      <c r="A13" s="47"/>
      <c r="B13" s="48">
        <v>7</v>
      </c>
      <c r="C13" s="190" t="s">
        <v>139</v>
      </c>
      <c r="D13" s="54" t="s">
        <v>137</v>
      </c>
      <c r="E13" s="192">
        <v>1</v>
      </c>
      <c r="F13" s="59">
        <v>38200</v>
      </c>
      <c r="G13" s="181">
        <v>17250</v>
      </c>
      <c r="H13" s="47">
        <v>163</v>
      </c>
      <c r="I13" s="183">
        <v>29.2</v>
      </c>
      <c r="J13" s="184">
        <v>42735</v>
      </c>
      <c r="K13" s="56"/>
      <c r="L13" s="49" t="s">
        <v>55</v>
      </c>
      <c r="M13" s="191">
        <v>6.7500000000000004E-2</v>
      </c>
      <c r="N13" s="191">
        <v>7.7499999999999999E-2</v>
      </c>
      <c r="O13" s="57"/>
      <c r="P13" s="188">
        <v>0</v>
      </c>
      <c r="Q13" s="188">
        <v>1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9">
        <v>0.7</v>
      </c>
    </row>
    <row r="14" spans="1:23" x14ac:dyDescent="0.25">
      <c r="A14" s="47"/>
      <c r="B14" s="55">
        <v>8</v>
      </c>
      <c r="C14" s="190" t="s">
        <v>140</v>
      </c>
      <c r="D14" s="54" t="s">
        <v>137</v>
      </c>
      <c r="E14" s="192">
        <v>1</v>
      </c>
      <c r="F14" s="59">
        <v>38200</v>
      </c>
      <c r="G14" s="181">
        <v>23356</v>
      </c>
      <c r="H14" s="47">
        <v>212</v>
      </c>
      <c r="I14" s="183">
        <v>44.2</v>
      </c>
      <c r="J14" s="184">
        <v>42735</v>
      </c>
      <c r="K14" s="56"/>
      <c r="L14" s="49" t="s">
        <v>55</v>
      </c>
      <c r="M14" s="191">
        <v>6.5000000000000002E-2</v>
      </c>
      <c r="N14" s="191">
        <v>7.4999999999999997E-2</v>
      </c>
      <c r="O14" s="57"/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1</v>
      </c>
      <c r="V14" s="188">
        <v>0</v>
      </c>
      <c r="W14" s="189">
        <v>4.3</v>
      </c>
    </row>
    <row r="15" spans="1:23" x14ac:dyDescent="0.25">
      <c r="A15" s="47"/>
      <c r="B15" s="48">
        <v>9</v>
      </c>
      <c r="C15" s="190" t="s">
        <v>141</v>
      </c>
      <c r="D15" s="54" t="s">
        <v>137</v>
      </c>
      <c r="E15" s="192">
        <v>1</v>
      </c>
      <c r="F15" s="59">
        <v>38200</v>
      </c>
      <c r="G15" s="181">
        <v>12339</v>
      </c>
      <c r="H15" s="47">
        <v>103</v>
      </c>
      <c r="I15" s="183">
        <v>22.2</v>
      </c>
      <c r="J15" s="184">
        <v>42735</v>
      </c>
      <c r="K15" s="56"/>
      <c r="L15" s="49" t="s">
        <v>55</v>
      </c>
      <c r="M15" s="191">
        <v>6.7500000000000004E-2</v>
      </c>
      <c r="N15" s="191">
        <v>7.7499999999999999E-2</v>
      </c>
      <c r="O15" s="57"/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1</v>
      </c>
      <c r="V15" s="188">
        <v>0</v>
      </c>
      <c r="W15" s="189">
        <v>4.8</v>
      </c>
    </row>
    <row r="16" spans="1:23" x14ac:dyDescent="0.25">
      <c r="A16" s="47"/>
      <c r="B16" s="55">
        <v>10</v>
      </c>
      <c r="C16" s="190" t="s">
        <v>142</v>
      </c>
      <c r="D16" s="54" t="s">
        <v>143</v>
      </c>
      <c r="E16" s="192">
        <v>1</v>
      </c>
      <c r="F16" s="59">
        <v>37561</v>
      </c>
      <c r="G16" s="181">
        <v>22545</v>
      </c>
      <c r="H16" s="47">
        <v>207</v>
      </c>
      <c r="I16" s="183">
        <v>41.6</v>
      </c>
      <c r="J16" s="184">
        <v>42735</v>
      </c>
      <c r="K16" s="56"/>
      <c r="L16" s="49" t="s">
        <v>55</v>
      </c>
      <c r="M16" s="191">
        <v>6.7500000000000004E-2</v>
      </c>
      <c r="N16" s="191">
        <v>0.08</v>
      </c>
      <c r="O16" s="57"/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0.44700000000000001</v>
      </c>
      <c r="V16" s="188">
        <v>0.55300000000000005</v>
      </c>
      <c r="W16" s="189">
        <v>6</v>
      </c>
    </row>
    <row r="17" spans="1:23" x14ac:dyDescent="0.25">
      <c r="A17" s="47"/>
      <c r="B17" s="48">
        <v>11</v>
      </c>
      <c r="C17" s="190" t="s">
        <v>144</v>
      </c>
      <c r="D17" s="54" t="s">
        <v>143</v>
      </c>
      <c r="E17" s="192">
        <v>1</v>
      </c>
      <c r="F17" s="59">
        <v>42005</v>
      </c>
      <c r="G17" s="181">
        <v>13390</v>
      </c>
      <c r="H17" s="47">
        <v>53</v>
      </c>
      <c r="I17" s="183">
        <v>22.8</v>
      </c>
      <c r="J17" s="184">
        <v>42551</v>
      </c>
      <c r="K17" s="56"/>
      <c r="L17" s="49" t="s">
        <v>55</v>
      </c>
      <c r="M17" s="191">
        <v>6.7500000000000004E-2</v>
      </c>
      <c r="N17" s="191">
        <v>7.7499999999999999E-2</v>
      </c>
      <c r="O17" s="57"/>
      <c r="P17" s="188">
        <v>0</v>
      </c>
      <c r="Q17" s="188">
        <v>0</v>
      </c>
      <c r="R17" s="188">
        <v>0</v>
      </c>
      <c r="S17" s="188">
        <v>0</v>
      </c>
      <c r="T17" s="188">
        <v>1</v>
      </c>
      <c r="U17" s="188">
        <v>0</v>
      </c>
      <c r="V17" s="188">
        <v>0</v>
      </c>
      <c r="W17" s="189">
        <v>3.1</v>
      </c>
    </row>
    <row r="18" spans="1:23" x14ac:dyDescent="0.25">
      <c r="A18" s="47"/>
      <c r="B18" s="55">
        <v>12</v>
      </c>
      <c r="C18" s="190" t="s">
        <v>145</v>
      </c>
      <c r="D18" s="54" t="s">
        <v>146</v>
      </c>
      <c r="E18" s="192">
        <v>1</v>
      </c>
      <c r="F18" s="59">
        <v>42005</v>
      </c>
      <c r="G18" s="181">
        <v>6249</v>
      </c>
      <c r="H18" s="47">
        <v>81</v>
      </c>
      <c r="I18" s="183">
        <v>22.3</v>
      </c>
      <c r="J18" s="184">
        <v>42551</v>
      </c>
      <c r="K18" s="56"/>
      <c r="L18" s="49" t="s">
        <v>55</v>
      </c>
      <c r="M18" s="191">
        <v>6.5000000000000002E-2</v>
      </c>
      <c r="N18" s="191">
        <v>7.7499999999999999E-2</v>
      </c>
      <c r="O18" s="57"/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1</v>
      </c>
      <c r="W18" s="189">
        <v>6.8</v>
      </c>
    </row>
    <row r="19" spans="1:23" x14ac:dyDescent="0.25">
      <c r="A19" s="47"/>
      <c r="B19" s="48">
        <v>13</v>
      </c>
      <c r="C19" s="190" t="s">
        <v>147</v>
      </c>
      <c r="D19" s="54" t="s">
        <v>148</v>
      </c>
      <c r="E19" s="192">
        <v>1</v>
      </c>
      <c r="F19" s="59">
        <v>42005</v>
      </c>
      <c r="G19" s="181">
        <v>22062</v>
      </c>
      <c r="H19" s="47">
        <v>181</v>
      </c>
      <c r="I19" s="183">
        <v>26.8</v>
      </c>
      <c r="J19" s="184">
        <v>42735</v>
      </c>
      <c r="K19" s="56"/>
      <c r="L19" s="49" t="s">
        <v>55</v>
      </c>
      <c r="M19" s="191">
        <v>7.2499999999999995E-2</v>
      </c>
      <c r="N19" s="191">
        <v>8.2500000000000004E-2</v>
      </c>
      <c r="O19" s="57"/>
      <c r="P19" s="188">
        <v>0</v>
      </c>
      <c r="Q19" s="188">
        <v>0.47800000000000004</v>
      </c>
      <c r="R19" s="188">
        <v>0</v>
      </c>
      <c r="S19" s="188">
        <v>0.187</v>
      </c>
      <c r="T19" s="188">
        <v>0.33500000000000002</v>
      </c>
      <c r="U19" s="188">
        <v>0</v>
      </c>
      <c r="V19" s="188">
        <v>0</v>
      </c>
      <c r="W19" s="189">
        <v>1.6</v>
      </c>
    </row>
    <row r="20" spans="1:23" x14ac:dyDescent="0.25">
      <c r="A20" s="47"/>
      <c r="B20" s="55">
        <v>14</v>
      </c>
      <c r="C20" s="190" t="s">
        <v>149</v>
      </c>
      <c r="D20" s="54" t="s">
        <v>150</v>
      </c>
      <c r="E20" s="192">
        <v>1</v>
      </c>
      <c r="F20" s="59">
        <v>36617</v>
      </c>
      <c r="G20" s="181">
        <v>11473</v>
      </c>
      <c r="H20" s="47">
        <v>282</v>
      </c>
      <c r="I20" s="183">
        <v>38.5</v>
      </c>
      <c r="J20" s="184">
        <v>42551</v>
      </c>
      <c r="K20" s="56"/>
      <c r="L20" s="49" t="s">
        <v>55</v>
      </c>
      <c r="M20" s="191">
        <v>7.7499999999999999E-2</v>
      </c>
      <c r="N20" s="191">
        <v>0.08</v>
      </c>
      <c r="O20" s="57"/>
      <c r="P20" s="188">
        <v>9.5000000000000001E-2</v>
      </c>
      <c r="Q20" s="188">
        <v>0.23400000000000001</v>
      </c>
      <c r="R20" s="188">
        <v>0</v>
      </c>
      <c r="S20" s="188">
        <v>0</v>
      </c>
      <c r="T20" s="188">
        <v>0.67100000000000004</v>
      </c>
      <c r="U20" s="188">
        <v>0</v>
      </c>
      <c r="V20" s="188">
        <v>0</v>
      </c>
      <c r="W20" s="189">
        <v>2.7</v>
      </c>
    </row>
    <row r="21" spans="1:23" x14ac:dyDescent="0.25">
      <c r="A21" s="47"/>
      <c r="B21" s="48">
        <v>15</v>
      </c>
      <c r="C21" s="179" t="s">
        <v>151</v>
      </c>
      <c r="D21" s="48" t="s">
        <v>152</v>
      </c>
      <c r="E21" s="192">
        <v>1</v>
      </c>
      <c r="F21" s="59">
        <v>42552</v>
      </c>
      <c r="G21" s="181">
        <v>22734</v>
      </c>
      <c r="H21" s="47">
        <v>350</v>
      </c>
      <c r="I21" s="183">
        <v>48.3</v>
      </c>
      <c r="J21" s="193" t="s">
        <v>90</v>
      </c>
      <c r="K21" s="56"/>
      <c r="L21" s="49" t="s">
        <v>55</v>
      </c>
      <c r="M21" s="191">
        <v>6.7500000000000004E-2</v>
      </c>
      <c r="N21" s="191">
        <v>0.08</v>
      </c>
      <c r="O21" s="57"/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1</v>
      </c>
      <c r="W21" s="189">
        <v>5.4</v>
      </c>
    </row>
    <row r="22" spans="1:23" x14ac:dyDescent="0.25">
      <c r="A22" s="47"/>
      <c r="B22" s="55">
        <v>16</v>
      </c>
      <c r="C22" s="190" t="s">
        <v>153</v>
      </c>
      <c r="D22" s="54" t="s">
        <v>154</v>
      </c>
      <c r="E22" s="192">
        <v>1</v>
      </c>
      <c r="F22" s="59">
        <v>42522</v>
      </c>
      <c r="G22" s="181">
        <v>32712</v>
      </c>
      <c r="H22" s="58">
        <v>95</v>
      </c>
      <c r="I22" s="183">
        <v>36.6</v>
      </c>
      <c r="J22" s="184">
        <v>42735</v>
      </c>
      <c r="K22" s="56"/>
      <c r="L22" s="49" t="s">
        <v>55</v>
      </c>
      <c r="M22" s="191">
        <v>6.25E-2</v>
      </c>
      <c r="N22" s="191">
        <v>7.4999999999999997E-2</v>
      </c>
      <c r="O22" s="57"/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1</v>
      </c>
      <c r="W22" s="189">
        <v>9.3000000000000007</v>
      </c>
    </row>
    <row r="23" spans="1:23" x14ac:dyDescent="0.25">
      <c r="A23" s="47"/>
      <c r="B23" s="48">
        <v>17</v>
      </c>
      <c r="C23" s="190" t="s">
        <v>155</v>
      </c>
      <c r="D23" s="54" t="s">
        <v>154</v>
      </c>
      <c r="E23" s="192">
        <v>1</v>
      </c>
      <c r="F23" s="59">
        <v>40148</v>
      </c>
      <c r="G23" s="181">
        <v>26911</v>
      </c>
      <c r="H23" s="58">
        <v>183</v>
      </c>
      <c r="I23" s="183">
        <v>28.1</v>
      </c>
      <c r="J23" s="184">
        <v>42735</v>
      </c>
      <c r="K23" s="56"/>
      <c r="L23" s="49" t="s">
        <v>55</v>
      </c>
      <c r="M23" s="191">
        <v>6.5000000000000002E-2</v>
      </c>
      <c r="N23" s="191">
        <v>7.4999999999999997E-2</v>
      </c>
      <c r="O23" s="57"/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1</v>
      </c>
      <c r="W23" s="189">
        <v>6</v>
      </c>
    </row>
    <row r="24" spans="1:23" x14ac:dyDescent="0.25">
      <c r="A24" s="47"/>
      <c r="B24" s="48">
        <v>18</v>
      </c>
      <c r="C24" s="190" t="s">
        <v>156</v>
      </c>
      <c r="D24" s="54" t="s">
        <v>157</v>
      </c>
      <c r="E24" s="192">
        <v>1</v>
      </c>
      <c r="F24" s="59">
        <v>39417</v>
      </c>
      <c r="G24" s="181">
        <v>50004</v>
      </c>
      <c r="H24" s="58">
        <v>1638</v>
      </c>
      <c r="I24" s="183">
        <v>52</v>
      </c>
      <c r="J24" s="184">
        <v>42369</v>
      </c>
      <c r="K24" s="56"/>
      <c r="L24" s="49" t="s">
        <v>55</v>
      </c>
      <c r="M24" s="191">
        <v>6.7500000000000004E-2</v>
      </c>
      <c r="N24" s="191">
        <v>8.2500000000000004E-2</v>
      </c>
      <c r="O24" s="57"/>
      <c r="P24" s="188">
        <v>0</v>
      </c>
      <c r="Q24" s="188">
        <v>0</v>
      </c>
      <c r="R24" s="188">
        <v>0</v>
      </c>
      <c r="S24" s="188">
        <v>0.20800000000000002</v>
      </c>
      <c r="T24" s="188">
        <v>0</v>
      </c>
      <c r="U24" s="188">
        <v>0</v>
      </c>
      <c r="V24" s="188">
        <v>0.79200000000000004</v>
      </c>
      <c r="W24" s="189">
        <v>11.5</v>
      </c>
    </row>
    <row r="25" spans="1:23" x14ac:dyDescent="0.25">
      <c r="A25" s="47"/>
      <c r="B25" s="48"/>
      <c r="C25" s="179"/>
      <c r="D25" s="47"/>
      <c r="E25" s="49"/>
      <c r="F25" s="49"/>
      <c r="G25" s="181"/>
      <c r="H25" s="49"/>
      <c r="I25" s="183"/>
      <c r="J25" s="49"/>
      <c r="K25" s="49"/>
      <c r="L25" s="47"/>
      <c r="M25" s="47"/>
      <c r="N25" s="47"/>
      <c r="O25" s="47"/>
      <c r="P25" s="182"/>
      <c r="Q25" s="182"/>
      <c r="R25" s="182"/>
      <c r="S25" s="182"/>
      <c r="T25" s="182"/>
      <c r="U25" s="182"/>
      <c r="V25" s="182"/>
      <c r="W25" s="194"/>
    </row>
    <row r="26" spans="1:23" ht="15.75" thickBot="1" x14ac:dyDescent="0.3">
      <c r="A26" s="47"/>
      <c r="B26" s="55"/>
      <c r="C26" s="195" t="s">
        <v>158</v>
      </c>
      <c r="D26" s="196"/>
      <c r="E26" s="196"/>
      <c r="F26" s="196"/>
      <c r="G26" s="197">
        <v>499791</v>
      </c>
      <c r="H26" s="198">
        <f>SUM(H7:H24)</f>
        <v>5312</v>
      </c>
      <c r="I26" s="199">
        <v>841.8</v>
      </c>
      <c r="J26" s="199"/>
      <c r="K26" s="200"/>
      <c r="L26" s="196"/>
      <c r="M26" s="201"/>
      <c r="N26" s="201"/>
      <c r="O26" s="199"/>
      <c r="P26" s="202"/>
      <c r="Q26" s="203"/>
      <c r="R26" s="202"/>
      <c r="S26" s="202"/>
      <c r="T26" s="202"/>
      <c r="U26" s="202"/>
      <c r="V26" s="202"/>
      <c r="W26" s="204"/>
    </row>
    <row r="27" spans="1:23" x14ac:dyDescent="0.25">
      <c r="A27" s="47"/>
      <c r="B27" s="55"/>
      <c r="C27" s="205" t="s">
        <v>113</v>
      </c>
      <c r="D27" s="206"/>
      <c r="E27" s="206"/>
      <c r="F27" s="206"/>
      <c r="G27" s="207"/>
      <c r="H27" s="208"/>
      <c r="I27" s="209"/>
      <c r="J27" s="210"/>
      <c r="K27" s="211"/>
      <c r="L27" s="206"/>
      <c r="M27" s="212"/>
      <c r="N27" s="212"/>
      <c r="O27" s="210"/>
      <c r="P27" s="213"/>
      <c r="Q27" s="214"/>
      <c r="R27" s="213"/>
      <c r="S27" s="213"/>
      <c r="T27" s="213"/>
      <c r="U27" s="213"/>
      <c r="V27" s="213"/>
      <c r="W27" s="215"/>
    </row>
    <row r="28" spans="1:23" x14ac:dyDescent="0.25">
      <c r="A28" s="47"/>
      <c r="B28" s="55">
        <v>19</v>
      </c>
      <c r="C28" s="190" t="s">
        <v>159</v>
      </c>
      <c r="D28" s="54" t="s">
        <v>129</v>
      </c>
      <c r="E28" s="54" t="s">
        <v>118</v>
      </c>
      <c r="F28" s="180">
        <v>41640</v>
      </c>
      <c r="G28" s="216" t="s">
        <v>90</v>
      </c>
      <c r="H28" s="217" t="s">
        <v>90</v>
      </c>
      <c r="I28" s="218">
        <v>31.2</v>
      </c>
      <c r="J28" s="219" t="s">
        <v>160</v>
      </c>
      <c r="K28" s="219"/>
      <c r="L28" s="220" t="s">
        <v>90</v>
      </c>
      <c r="M28" s="56" t="s">
        <v>90</v>
      </c>
      <c r="N28" s="56" t="s">
        <v>90</v>
      </c>
      <c r="O28" s="57"/>
      <c r="P28" s="56" t="s">
        <v>90</v>
      </c>
      <c r="Q28" s="56" t="s">
        <v>90</v>
      </c>
      <c r="R28" s="56" t="s">
        <v>90</v>
      </c>
      <c r="S28" s="56" t="s">
        <v>90</v>
      </c>
      <c r="T28" s="56" t="s">
        <v>90</v>
      </c>
      <c r="U28" s="56" t="s">
        <v>90</v>
      </c>
      <c r="V28" s="56" t="s">
        <v>90</v>
      </c>
      <c r="W28" s="221" t="s">
        <v>90</v>
      </c>
    </row>
    <row r="29" spans="1:23" ht="15.75" thickBot="1" x14ac:dyDescent="0.3">
      <c r="A29" s="47"/>
      <c r="B29" s="55"/>
      <c r="C29" s="195" t="s">
        <v>161</v>
      </c>
      <c r="D29" s="54"/>
      <c r="E29" s="54"/>
      <c r="F29" s="59"/>
      <c r="G29" s="216"/>
      <c r="H29" s="222"/>
      <c r="I29" s="223">
        <f>I28</f>
        <v>31.2</v>
      </c>
      <c r="J29" s="219"/>
      <c r="K29" s="219"/>
      <c r="L29" s="224"/>
      <c r="M29" s="56"/>
      <c r="N29" s="56"/>
      <c r="O29" s="57"/>
      <c r="P29" s="56"/>
      <c r="Q29" s="56"/>
      <c r="R29" s="56"/>
      <c r="S29" s="56"/>
      <c r="T29" s="56"/>
      <c r="U29" s="56"/>
      <c r="V29" s="56"/>
      <c r="W29" s="221"/>
    </row>
    <row r="30" spans="1:23" ht="15.75" thickBot="1" x14ac:dyDescent="0.3">
      <c r="A30" s="60"/>
      <c r="B30" s="55"/>
      <c r="C30" s="225" t="s">
        <v>162</v>
      </c>
      <c r="D30" s="61"/>
      <c r="E30" s="226"/>
      <c r="F30" s="226"/>
      <c r="G30" s="227">
        <f>G26</f>
        <v>499791</v>
      </c>
      <c r="H30" s="228">
        <f>H26</f>
        <v>5312</v>
      </c>
      <c r="I30" s="229">
        <f>I29+I26</f>
        <v>873</v>
      </c>
      <c r="J30" s="230"/>
      <c r="K30" s="231"/>
      <c r="L30" s="232"/>
      <c r="M30" s="61"/>
      <c r="N30" s="233"/>
      <c r="O30" s="233"/>
      <c r="P30" s="233"/>
      <c r="Q30" s="233"/>
      <c r="R30" s="233"/>
      <c r="S30" s="233"/>
      <c r="T30" s="233"/>
      <c r="U30" s="233"/>
      <c r="V30" s="233"/>
      <c r="W30" s="234"/>
    </row>
    <row r="31" spans="1:23" x14ac:dyDescent="0.25">
      <c r="A31" s="47"/>
      <c r="B31" s="55"/>
      <c r="C31" s="47"/>
      <c r="D31" s="63"/>
      <c r="E31" s="64"/>
      <c r="F31" s="49"/>
      <c r="G31" s="65"/>
      <c r="H31" s="66"/>
      <c r="I31" s="67"/>
      <c r="J31" s="68"/>
      <c r="K31" s="68"/>
      <c r="L31" s="69"/>
      <c r="M31" s="63"/>
      <c r="N31" s="70"/>
      <c r="O31" s="70"/>
      <c r="P31" s="70"/>
      <c r="Q31" s="64"/>
      <c r="R31" s="64"/>
      <c r="S31" s="64"/>
      <c r="T31" s="64"/>
      <c r="U31" s="64"/>
      <c r="V31" s="64"/>
      <c r="W31" s="64"/>
    </row>
    <row r="32" spans="1:23" x14ac:dyDescent="0.25">
      <c r="A32" s="47"/>
      <c r="B32" s="55"/>
      <c r="C32" s="60" t="s">
        <v>229</v>
      </c>
      <c r="D32" s="63"/>
      <c r="E32" s="64"/>
      <c r="F32" s="49"/>
      <c r="G32" s="65"/>
      <c r="H32" s="66"/>
      <c r="I32" s="67"/>
      <c r="J32" s="68"/>
      <c r="K32" s="68"/>
      <c r="L32" s="69"/>
      <c r="M32" s="63"/>
      <c r="N32" s="70"/>
      <c r="O32" s="70"/>
      <c r="P32" s="70"/>
      <c r="Q32" s="64"/>
      <c r="R32" s="64"/>
      <c r="S32" s="64"/>
      <c r="T32" s="64"/>
      <c r="U32" s="64"/>
      <c r="V32" s="64"/>
      <c r="W32" s="64"/>
    </row>
    <row r="33" spans="1:23" x14ac:dyDescent="0.25">
      <c r="A33" s="47"/>
      <c r="B33" s="55"/>
      <c r="C33" s="63"/>
      <c r="D33" s="63"/>
      <c r="E33" s="64"/>
      <c r="F33" s="49"/>
      <c r="G33" s="65"/>
      <c r="H33" s="66"/>
      <c r="I33" s="67"/>
      <c r="J33" s="68"/>
      <c r="K33" s="68"/>
      <c r="L33" s="69"/>
      <c r="M33" s="63"/>
      <c r="N33" s="70"/>
      <c r="O33" s="70"/>
      <c r="P33" s="70"/>
      <c r="Q33" s="64"/>
      <c r="R33" s="64"/>
      <c r="S33" s="64"/>
      <c r="T33" s="64"/>
      <c r="U33" s="64"/>
      <c r="V33" s="64"/>
      <c r="W33" s="64"/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zoomScaleSheetLayoutView="100" workbookViewId="0">
      <selection activeCell="D11" sqref="D11"/>
    </sheetView>
  </sheetViews>
  <sheetFormatPr defaultRowHeight="15" x14ac:dyDescent="0.25"/>
  <cols>
    <col min="1" max="1" width="3.140625" style="100" customWidth="1"/>
    <col min="2" max="2" width="4.85546875" style="100" customWidth="1"/>
    <col min="3" max="3" width="40.28515625" style="100" customWidth="1"/>
    <col min="4" max="4" width="22.85546875" style="100" customWidth="1"/>
    <col min="5" max="5" width="19.7109375" style="100" customWidth="1"/>
    <col min="6" max="6" width="45.7109375" style="100" customWidth="1"/>
    <col min="7" max="7" width="24.85546875" style="100" customWidth="1"/>
    <col min="8" max="8" width="13.7109375" style="100" customWidth="1"/>
    <col min="9" max="9" width="12.42578125" style="100" customWidth="1"/>
    <col min="10" max="10" width="13.28515625" style="100" customWidth="1"/>
    <col min="11" max="11" width="15.42578125" style="100" customWidth="1"/>
    <col min="12" max="12" width="21.28515625" style="100" customWidth="1"/>
    <col min="13" max="14" width="14.28515625" style="100" customWidth="1"/>
    <col min="15" max="16" width="12.7109375" style="100" customWidth="1"/>
    <col min="17" max="17" width="3.5703125" style="100" customWidth="1"/>
    <col min="18" max="24" width="9.140625" style="100"/>
    <col min="25" max="25" width="13.85546875" style="100" customWidth="1"/>
    <col min="26" max="16384" width="9.140625" style="100"/>
  </cols>
  <sheetData>
    <row r="1" spans="1:26" x14ac:dyDescent="0.25">
      <c r="A1" s="47"/>
      <c r="B1" s="48"/>
      <c r="C1" s="47"/>
      <c r="D1" s="47"/>
      <c r="E1" s="63"/>
      <c r="F1" s="49"/>
      <c r="G1" s="49"/>
      <c r="H1" s="49"/>
      <c r="I1" s="49"/>
      <c r="J1" s="49"/>
      <c r="K1" s="49"/>
      <c r="L1" s="47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63"/>
    </row>
    <row r="2" spans="1:26" ht="15.75" x14ac:dyDescent="0.25">
      <c r="A2" s="47"/>
      <c r="B2" s="48"/>
      <c r="C2" s="50" t="s">
        <v>163</v>
      </c>
      <c r="D2" s="51">
        <v>42916</v>
      </c>
      <c r="E2" s="63"/>
      <c r="F2" s="49"/>
      <c r="G2" s="49"/>
      <c r="H2" s="49"/>
      <c r="I2" s="49"/>
      <c r="J2" s="49"/>
      <c r="K2" s="49"/>
      <c r="L2" s="47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63"/>
    </row>
    <row r="3" spans="1:26" x14ac:dyDescent="0.25">
      <c r="A3" s="47"/>
      <c r="B3" s="48"/>
      <c r="C3" s="47"/>
      <c r="D3" s="47"/>
      <c r="E3" s="63"/>
      <c r="F3" s="49"/>
      <c r="G3" s="49"/>
      <c r="H3" s="49"/>
      <c r="I3" s="49"/>
      <c r="J3" s="49"/>
      <c r="K3" s="49"/>
      <c r="L3" s="47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63"/>
    </row>
    <row r="4" spans="1:26" x14ac:dyDescent="0.25">
      <c r="A4" s="52"/>
      <c r="B4" s="7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63"/>
    </row>
    <row r="5" spans="1:26" ht="39" x14ac:dyDescent="0.25">
      <c r="A5" s="47"/>
      <c r="B5" s="53"/>
      <c r="C5" s="170" t="s">
        <v>34</v>
      </c>
      <c r="D5" s="171" t="s">
        <v>35</v>
      </c>
      <c r="E5" s="172" t="s">
        <v>36</v>
      </c>
      <c r="F5" s="172" t="s">
        <v>37</v>
      </c>
      <c r="G5" s="173" t="s">
        <v>38</v>
      </c>
      <c r="H5" s="113" t="s">
        <v>164</v>
      </c>
      <c r="I5" s="113" t="s">
        <v>40</v>
      </c>
      <c r="J5" s="173" t="s">
        <v>41</v>
      </c>
      <c r="K5" s="173" t="s">
        <v>42</v>
      </c>
      <c r="L5" s="113" t="s">
        <v>43</v>
      </c>
      <c r="M5" s="173" t="s">
        <v>44</v>
      </c>
      <c r="N5" s="173" t="s">
        <v>45</v>
      </c>
      <c r="O5" s="173" t="s">
        <v>165</v>
      </c>
      <c r="P5" s="173" t="s">
        <v>166</v>
      </c>
      <c r="Q5" s="235"/>
      <c r="R5" s="288" t="s">
        <v>48</v>
      </c>
      <c r="S5" s="288"/>
      <c r="T5" s="288"/>
      <c r="U5" s="288"/>
      <c r="V5" s="288"/>
      <c r="W5" s="288"/>
      <c r="X5" s="288"/>
      <c r="Y5" s="289"/>
      <c r="Z5" s="63"/>
    </row>
    <row r="6" spans="1:26" x14ac:dyDescent="0.25">
      <c r="A6" s="47"/>
      <c r="B6" s="53"/>
      <c r="C6" s="174"/>
      <c r="D6" s="53"/>
      <c r="E6" s="206"/>
      <c r="F6" s="175"/>
      <c r="G6" s="176"/>
      <c r="H6" s="175"/>
      <c r="I6" s="175"/>
      <c r="J6" s="175"/>
      <c r="K6" s="176"/>
      <c r="L6" s="53"/>
      <c r="M6" s="176"/>
      <c r="N6" s="176"/>
      <c r="O6" s="176"/>
      <c r="P6" s="176"/>
      <c r="Q6" s="236"/>
      <c r="R6" s="113" t="s">
        <v>49</v>
      </c>
      <c r="S6" s="113" t="s">
        <v>29</v>
      </c>
      <c r="T6" s="113" t="s">
        <v>30</v>
      </c>
      <c r="U6" s="113" t="s">
        <v>31</v>
      </c>
      <c r="V6" s="113" t="s">
        <v>32</v>
      </c>
      <c r="W6" s="113" t="s">
        <v>222</v>
      </c>
      <c r="X6" s="113" t="s">
        <v>223</v>
      </c>
      <c r="Y6" s="178" t="s">
        <v>50</v>
      </c>
      <c r="Z6" s="63"/>
    </row>
    <row r="7" spans="1:26" x14ac:dyDescent="0.25">
      <c r="A7" s="47"/>
      <c r="B7" s="55">
        <v>1</v>
      </c>
      <c r="C7" s="190" t="s">
        <v>168</v>
      </c>
      <c r="D7" s="54" t="s">
        <v>169</v>
      </c>
      <c r="E7" s="54" t="s">
        <v>170</v>
      </c>
      <c r="F7" s="192">
        <v>1</v>
      </c>
      <c r="G7" s="59">
        <v>41974</v>
      </c>
      <c r="H7" s="181">
        <v>33082</v>
      </c>
      <c r="I7" s="285">
        <v>1395</v>
      </c>
      <c r="J7" s="183">
        <v>374.9</v>
      </c>
      <c r="K7" s="184">
        <v>42916</v>
      </c>
      <c r="L7" s="49" t="s">
        <v>123</v>
      </c>
      <c r="M7" s="237">
        <v>5.5E-2</v>
      </c>
      <c r="N7" s="237">
        <v>7.4999999999999997E-2</v>
      </c>
      <c r="O7" s="183">
        <v>263.39999999999998</v>
      </c>
      <c r="P7" s="238">
        <v>0.10299999999999999</v>
      </c>
      <c r="Q7" s="71"/>
      <c r="R7" s="238">
        <v>4.0000000000000001E-3</v>
      </c>
      <c r="S7" s="238">
        <v>0.23600000000000002</v>
      </c>
      <c r="T7" s="238">
        <v>0.20700000000000002</v>
      </c>
      <c r="U7" s="238">
        <v>9.9000000000000005E-2</v>
      </c>
      <c r="V7" s="238">
        <v>0.13800000000000001</v>
      </c>
      <c r="W7" s="238">
        <v>0.19500000000000001</v>
      </c>
      <c r="X7" s="238">
        <v>0.121</v>
      </c>
      <c r="Y7" s="189">
        <v>2.9</v>
      </c>
      <c r="Z7" s="74"/>
    </row>
    <row r="8" spans="1:26" x14ac:dyDescent="0.25">
      <c r="A8" s="47"/>
      <c r="B8" s="55">
        <v>2</v>
      </c>
      <c r="C8" s="190" t="s">
        <v>171</v>
      </c>
      <c r="D8" s="54" t="s">
        <v>172</v>
      </c>
      <c r="E8" s="54" t="s">
        <v>173</v>
      </c>
      <c r="F8" s="54" t="s">
        <v>174</v>
      </c>
      <c r="G8" s="59">
        <v>39083</v>
      </c>
      <c r="H8" s="181">
        <v>52724</v>
      </c>
      <c r="I8" s="285">
        <v>1665</v>
      </c>
      <c r="J8" s="183">
        <v>441.3</v>
      </c>
      <c r="K8" s="184">
        <v>42916</v>
      </c>
      <c r="L8" s="49" t="s">
        <v>66</v>
      </c>
      <c r="M8" s="237">
        <v>4.7500000000000001E-2</v>
      </c>
      <c r="N8" s="237">
        <v>7.2499999999999995E-2</v>
      </c>
      <c r="O8" s="183">
        <v>619.4</v>
      </c>
      <c r="P8" s="238">
        <v>0.14499999999999999</v>
      </c>
      <c r="Q8" s="71"/>
      <c r="R8" s="238">
        <v>0</v>
      </c>
      <c r="S8" s="238">
        <v>0.22800000000000001</v>
      </c>
      <c r="T8" s="238">
        <v>0.16700000000000001</v>
      </c>
      <c r="U8" s="238">
        <v>8.5000000000000006E-2</v>
      </c>
      <c r="V8" s="238">
        <v>0.08</v>
      </c>
      <c r="W8" s="238">
        <v>9.9000000000000005E-2</v>
      </c>
      <c r="X8" s="238">
        <v>0.34100000000000003</v>
      </c>
      <c r="Y8" s="189">
        <v>3.9</v>
      </c>
      <c r="Z8" s="74"/>
    </row>
    <row r="9" spans="1:26" x14ac:dyDescent="0.25">
      <c r="A9" s="47"/>
      <c r="B9" s="55">
        <v>3</v>
      </c>
      <c r="C9" s="190" t="s">
        <v>175</v>
      </c>
      <c r="D9" s="54" t="s">
        <v>176</v>
      </c>
      <c r="E9" s="54" t="s">
        <v>177</v>
      </c>
      <c r="F9" s="192">
        <v>1</v>
      </c>
      <c r="G9" s="59">
        <v>40148</v>
      </c>
      <c r="H9" s="181">
        <v>9592</v>
      </c>
      <c r="I9" s="186">
        <v>464</v>
      </c>
      <c r="J9" s="183">
        <v>99</v>
      </c>
      <c r="K9" s="184">
        <v>42735</v>
      </c>
      <c r="L9" s="49" t="s">
        <v>55</v>
      </c>
      <c r="M9" s="237">
        <v>6.25E-2</v>
      </c>
      <c r="N9" s="237">
        <v>7.7499999999999999E-2</v>
      </c>
      <c r="O9" s="183">
        <v>129.6</v>
      </c>
      <c r="P9" s="238">
        <v>0.155</v>
      </c>
      <c r="Q9" s="71"/>
      <c r="R9" s="238">
        <v>0</v>
      </c>
      <c r="S9" s="238">
        <v>0.33500000000000002</v>
      </c>
      <c r="T9" s="238">
        <v>8.5000000000000006E-2</v>
      </c>
      <c r="U9" s="238">
        <v>0.182</v>
      </c>
      <c r="V9" s="238">
        <v>6.4000000000000001E-2</v>
      </c>
      <c r="W9" s="238">
        <v>0.108</v>
      </c>
      <c r="X9" s="238">
        <v>0.22600000000000001</v>
      </c>
      <c r="Y9" s="189">
        <v>2.9</v>
      </c>
      <c r="Z9" s="74"/>
    </row>
    <row r="10" spans="1:26" x14ac:dyDescent="0.25">
      <c r="A10" s="47"/>
      <c r="B10" s="55">
        <v>4</v>
      </c>
      <c r="C10" s="190" t="s">
        <v>182</v>
      </c>
      <c r="D10" s="54" t="s">
        <v>52</v>
      </c>
      <c r="E10" s="54" t="s">
        <v>183</v>
      </c>
      <c r="F10" s="54" t="s">
        <v>54</v>
      </c>
      <c r="G10" s="59">
        <v>34486</v>
      </c>
      <c r="H10" s="181">
        <v>8820</v>
      </c>
      <c r="I10" s="186">
        <v>266</v>
      </c>
      <c r="J10" s="183">
        <v>105.8</v>
      </c>
      <c r="K10" s="184">
        <v>42551</v>
      </c>
      <c r="L10" s="49" t="s">
        <v>55</v>
      </c>
      <c r="M10" s="237">
        <v>0.06</v>
      </c>
      <c r="N10" s="237">
        <v>0.08</v>
      </c>
      <c r="O10" s="183">
        <v>93.7</v>
      </c>
      <c r="P10" s="238">
        <v>0.152</v>
      </c>
      <c r="Q10" s="71"/>
      <c r="R10" s="238">
        <v>2.7E-2</v>
      </c>
      <c r="S10" s="238">
        <v>0.30399999999999999</v>
      </c>
      <c r="T10" s="238">
        <v>0.122</v>
      </c>
      <c r="U10" s="238">
        <v>8.2000000000000003E-2</v>
      </c>
      <c r="V10" s="238">
        <v>0.13200000000000001</v>
      </c>
      <c r="W10" s="238">
        <v>5.6000000000000001E-2</v>
      </c>
      <c r="X10" s="238">
        <v>0.27700000000000002</v>
      </c>
      <c r="Y10" s="189">
        <v>3.3</v>
      </c>
      <c r="Z10" s="74"/>
    </row>
    <row r="11" spans="1:26" x14ac:dyDescent="0.25">
      <c r="A11" s="47"/>
      <c r="B11" s="55">
        <v>5</v>
      </c>
      <c r="C11" s="190" t="s">
        <v>184</v>
      </c>
      <c r="D11" s="54" t="s">
        <v>60</v>
      </c>
      <c r="E11" s="54" t="s">
        <v>183</v>
      </c>
      <c r="F11" s="192">
        <v>1</v>
      </c>
      <c r="G11" s="59">
        <v>41640</v>
      </c>
      <c r="H11" s="181">
        <v>20673</v>
      </c>
      <c r="I11" s="186">
        <v>0</v>
      </c>
      <c r="J11" s="183">
        <v>261.5</v>
      </c>
      <c r="K11" s="184">
        <v>42613</v>
      </c>
      <c r="L11" s="49" t="s">
        <v>55</v>
      </c>
      <c r="M11" s="237">
        <v>0.06</v>
      </c>
      <c r="N11" s="237">
        <v>0.08</v>
      </c>
      <c r="O11" s="183">
        <v>162.4</v>
      </c>
      <c r="P11" s="238">
        <v>0.18</v>
      </c>
      <c r="Q11" s="71"/>
      <c r="R11" s="238">
        <v>1.4999999999999999E-2</v>
      </c>
      <c r="S11" s="238">
        <v>0.185</v>
      </c>
      <c r="T11" s="238">
        <v>0.115</v>
      </c>
      <c r="U11" s="238">
        <v>0.13500000000000001</v>
      </c>
      <c r="V11" s="238">
        <v>5.7000000000000002E-2</v>
      </c>
      <c r="W11" s="238">
        <v>0.252</v>
      </c>
      <c r="X11" s="238">
        <v>0.24099999999999999</v>
      </c>
      <c r="Y11" s="189">
        <v>3.7</v>
      </c>
      <c r="Z11" s="74"/>
    </row>
    <row r="12" spans="1:26" x14ac:dyDescent="0.25">
      <c r="A12" s="47"/>
      <c r="B12" s="55">
        <v>6</v>
      </c>
      <c r="C12" s="190" t="s">
        <v>185</v>
      </c>
      <c r="D12" s="54" t="s">
        <v>60</v>
      </c>
      <c r="E12" s="54" t="s">
        <v>183</v>
      </c>
      <c r="F12" s="54" t="s">
        <v>186</v>
      </c>
      <c r="G12" s="59">
        <v>36008</v>
      </c>
      <c r="H12" s="181">
        <v>6595</v>
      </c>
      <c r="I12" s="186">
        <v>0</v>
      </c>
      <c r="J12" s="183">
        <v>78</v>
      </c>
      <c r="K12" s="184">
        <v>42735</v>
      </c>
      <c r="L12" s="49" t="s">
        <v>55</v>
      </c>
      <c r="M12" s="237">
        <v>5.7500000000000002E-2</v>
      </c>
      <c r="N12" s="237">
        <v>7.7499999999999999E-2</v>
      </c>
      <c r="O12" s="183">
        <v>79.900000000000006</v>
      </c>
      <c r="P12" s="238">
        <v>0.246</v>
      </c>
      <c r="Q12" s="71"/>
      <c r="R12" s="238">
        <v>0</v>
      </c>
      <c r="S12" s="238">
        <v>0.24399999999999999</v>
      </c>
      <c r="T12" s="238">
        <v>0.18099999999999999</v>
      </c>
      <c r="U12" s="238">
        <v>0.14400000000000002</v>
      </c>
      <c r="V12" s="238">
        <v>0.17899999999999999</v>
      </c>
      <c r="W12" s="238">
        <v>7.2000000000000008E-2</v>
      </c>
      <c r="X12" s="238">
        <v>0.18</v>
      </c>
      <c r="Y12" s="189">
        <v>3.3</v>
      </c>
      <c r="Z12" s="74"/>
    </row>
    <row r="13" spans="1:26" x14ac:dyDescent="0.25">
      <c r="A13" s="47"/>
      <c r="B13" s="55">
        <v>7</v>
      </c>
      <c r="C13" s="190" t="s">
        <v>187</v>
      </c>
      <c r="D13" s="54" t="s">
        <v>188</v>
      </c>
      <c r="E13" s="54" t="s">
        <v>173</v>
      </c>
      <c r="F13" s="54" t="s">
        <v>174</v>
      </c>
      <c r="G13" s="59">
        <v>39083</v>
      </c>
      <c r="H13" s="181">
        <v>32802</v>
      </c>
      <c r="I13" s="285">
        <v>2466</v>
      </c>
      <c r="J13" s="183">
        <v>178.5</v>
      </c>
      <c r="K13" s="184">
        <v>42735</v>
      </c>
      <c r="L13" s="49" t="s">
        <v>55</v>
      </c>
      <c r="M13" s="237">
        <v>5.7500000000000002E-2</v>
      </c>
      <c r="N13" s="237">
        <v>7.7499999999999999E-2</v>
      </c>
      <c r="O13" s="183">
        <v>217.4</v>
      </c>
      <c r="P13" s="238">
        <v>0.154</v>
      </c>
      <c r="Q13" s="71"/>
      <c r="R13" s="238">
        <v>4.0000000000000001E-3</v>
      </c>
      <c r="S13" s="238">
        <v>0.27500000000000002</v>
      </c>
      <c r="T13" s="238">
        <v>9.6000000000000002E-2</v>
      </c>
      <c r="U13" s="238">
        <v>0.184</v>
      </c>
      <c r="V13" s="238">
        <v>6.6000000000000003E-2</v>
      </c>
      <c r="W13" s="238">
        <v>0.105</v>
      </c>
      <c r="X13" s="238">
        <v>0.27</v>
      </c>
      <c r="Y13" s="189">
        <v>3.1</v>
      </c>
      <c r="Z13" s="74"/>
    </row>
    <row r="14" spans="1:26" x14ac:dyDescent="0.25">
      <c r="A14" s="47"/>
      <c r="B14" s="55">
        <v>8</v>
      </c>
      <c r="C14" s="190" t="s">
        <v>189</v>
      </c>
      <c r="D14" s="54" t="s">
        <v>190</v>
      </c>
      <c r="E14" s="54" t="s">
        <v>180</v>
      </c>
      <c r="F14" s="192">
        <v>1</v>
      </c>
      <c r="G14" s="59">
        <v>37622</v>
      </c>
      <c r="H14" s="181">
        <v>15949</v>
      </c>
      <c r="I14" s="186">
        <v>551</v>
      </c>
      <c r="J14" s="183">
        <v>53</v>
      </c>
      <c r="K14" s="184">
        <v>42735</v>
      </c>
      <c r="L14" s="49" t="s">
        <v>55</v>
      </c>
      <c r="M14" s="237">
        <v>6.5000000000000002E-2</v>
      </c>
      <c r="N14" s="237">
        <v>7.7499999999999999E-2</v>
      </c>
      <c r="O14" s="183">
        <v>96.1</v>
      </c>
      <c r="P14" s="238">
        <v>0.13600000000000001</v>
      </c>
      <c r="Q14" s="71"/>
      <c r="R14" s="238">
        <v>1.0999999999999999E-2</v>
      </c>
      <c r="S14" s="238">
        <v>5.9000000000000004E-2</v>
      </c>
      <c r="T14" s="238">
        <v>0.17</v>
      </c>
      <c r="U14" s="238">
        <v>0.245</v>
      </c>
      <c r="V14" s="238">
        <v>6.0999999999999999E-2</v>
      </c>
      <c r="W14" s="238">
        <v>0.27700000000000002</v>
      </c>
      <c r="X14" s="238">
        <v>0.17699999999999999</v>
      </c>
      <c r="Y14" s="189">
        <v>3.7</v>
      </c>
      <c r="Z14" s="74"/>
    </row>
    <row r="15" spans="1:26" x14ac:dyDescent="0.25">
      <c r="A15" s="47"/>
      <c r="B15" s="55">
        <v>9</v>
      </c>
      <c r="C15" s="190" t="s">
        <v>191</v>
      </c>
      <c r="D15" s="54" t="s">
        <v>192</v>
      </c>
      <c r="E15" s="54" t="s">
        <v>180</v>
      </c>
      <c r="F15" s="192">
        <v>1</v>
      </c>
      <c r="G15" s="59">
        <v>37926</v>
      </c>
      <c r="H15" s="181">
        <v>18081</v>
      </c>
      <c r="I15" s="186">
        <v>736</v>
      </c>
      <c r="J15" s="183">
        <v>136</v>
      </c>
      <c r="K15" s="184">
        <v>42735</v>
      </c>
      <c r="L15" s="49" t="s">
        <v>55</v>
      </c>
      <c r="M15" s="237">
        <v>0.06</v>
      </c>
      <c r="N15" s="237">
        <v>7.7499999999999999E-2</v>
      </c>
      <c r="O15" s="183">
        <v>167.4</v>
      </c>
      <c r="P15" s="238">
        <v>0.115</v>
      </c>
      <c r="Q15" s="71"/>
      <c r="R15" s="238">
        <v>9.0000000000000011E-3</v>
      </c>
      <c r="S15" s="238">
        <v>0.04</v>
      </c>
      <c r="T15" s="238">
        <v>0.26800000000000002</v>
      </c>
      <c r="U15" s="238">
        <v>0.159</v>
      </c>
      <c r="V15" s="238">
        <v>6.7000000000000004E-2</v>
      </c>
      <c r="W15" s="238">
        <v>0.251</v>
      </c>
      <c r="X15" s="238">
        <v>0.20599999999999999</v>
      </c>
      <c r="Y15" s="189">
        <v>3.8</v>
      </c>
      <c r="Z15" s="74"/>
    </row>
    <row r="16" spans="1:26" x14ac:dyDescent="0.25">
      <c r="A16" s="47"/>
      <c r="B16" s="55">
        <v>10</v>
      </c>
      <c r="C16" s="179" t="s">
        <v>193</v>
      </c>
      <c r="D16" s="48" t="s">
        <v>194</v>
      </c>
      <c r="E16" s="48" t="s">
        <v>177</v>
      </c>
      <c r="F16" s="192">
        <v>1</v>
      </c>
      <c r="G16" s="239">
        <v>42278</v>
      </c>
      <c r="H16" s="181">
        <v>5952</v>
      </c>
      <c r="I16" s="186">
        <v>144</v>
      </c>
      <c r="J16" s="183">
        <v>44</v>
      </c>
      <c r="K16" s="184">
        <v>42916</v>
      </c>
      <c r="L16" s="49" t="s">
        <v>133</v>
      </c>
      <c r="M16" s="237">
        <v>5.5E-2</v>
      </c>
      <c r="N16" s="237">
        <v>7.2499999999999995E-2</v>
      </c>
      <c r="O16" s="49" t="s">
        <v>195</v>
      </c>
      <c r="P16" s="238">
        <v>0</v>
      </c>
      <c r="Q16" s="71"/>
      <c r="R16" s="238">
        <v>0</v>
      </c>
      <c r="S16" s="238">
        <v>0</v>
      </c>
      <c r="T16" s="238">
        <v>0</v>
      </c>
      <c r="U16" s="238">
        <v>3.0000000000000001E-3</v>
      </c>
      <c r="V16" s="238">
        <v>0</v>
      </c>
      <c r="W16" s="238">
        <v>0.26400000000000001</v>
      </c>
      <c r="X16" s="238">
        <v>0.73299999999999998</v>
      </c>
      <c r="Y16" s="189">
        <v>8.6</v>
      </c>
      <c r="Z16" s="74"/>
    </row>
    <row r="17" spans="1:26" x14ac:dyDescent="0.25">
      <c r="A17" s="47"/>
      <c r="B17" s="55">
        <v>11</v>
      </c>
      <c r="C17" s="190" t="s">
        <v>196</v>
      </c>
      <c r="D17" s="54" t="s">
        <v>197</v>
      </c>
      <c r="E17" s="54" t="s">
        <v>180</v>
      </c>
      <c r="F17" s="192">
        <v>1</v>
      </c>
      <c r="G17" s="59" t="s">
        <v>198</v>
      </c>
      <c r="H17" s="181">
        <v>38403</v>
      </c>
      <c r="I17" s="285">
        <v>1828</v>
      </c>
      <c r="J17" s="183">
        <v>360</v>
      </c>
      <c r="K17" s="184">
        <v>42369</v>
      </c>
      <c r="L17" s="49" t="s">
        <v>55</v>
      </c>
      <c r="M17" s="237">
        <v>5.5E-2</v>
      </c>
      <c r="N17" s="237">
        <v>7.7499999999999999E-2</v>
      </c>
      <c r="O17" s="183">
        <v>325.89999999999998</v>
      </c>
      <c r="P17" s="238">
        <v>0.14299999999999999</v>
      </c>
      <c r="Q17" s="71"/>
      <c r="R17" s="238">
        <v>9.0000000000000011E-3</v>
      </c>
      <c r="S17" s="238">
        <v>6.4000000000000001E-2</v>
      </c>
      <c r="T17" s="238">
        <v>0.158</v>
      </c>
      <c r="U17" s="238">
        <v>0.20200000000000001</v>
      </c>
      <c r="V17" s="238">
        <v>0.309</v>
      </c>
      <c r="W17" s="238">
        <v>0.111</v>
      </c>
      <c r="X17" s="238">
        <v>0.14699999999999999</v>
      </c>
      <c r="Y17" s="189">
        <v>3.5</v>
      </c>
      <c r="Z17" s="74"/>
    </row>
    <row r="18" spans="1:26" x14ac:dyDescent="0.25">
      <c r="A18" s="47"/>
      <c r="B18" s="55">
        <v>12</v>
      </c>
      <c r="C18" s="190" t="s">
        <v>199</v>
      </c>
      <c r="D18" s="54" t="s">
        <v>200</v>
      </c>
      <c r="E18" s="54" t="s">
        <v>173</v>
      </c>
      <c r="F18" s="192">
        <v>1</v>
      </c>
      <c r="G18" s="59">
        <v>37469</v>
      </c>
      <c r="H18" s="181">
        <v>69476</v>
      </c>
      <c r="I18" s="285">
        <v>3053</v>
      </c>
      <c r="J18" s="183">
        <v>357</v>
      </c>
      <c r="K18" s="184">
        <v>42916</v>
      </c>
      <c r="L18" s="49" t="s">
        <v>62</v>
      </c>
      <c r="M18" s="237">
        <v>5.5E-2</v>
      </c>
      <c r="N18" s="237">
        <v>7.4999999999999997E-2</v>
      </c>
      <c r="O18" s="183">
        <v>361.7</v>
      </c>
      <c r="P18" s="238">
        <v>0.109</v>
      </c>
      <c r="Q18" s="71"/>
      <c r="R18" s="238">
        <v>2.1999999999999999E-2</v>
      </c>
      <c r="S18" s="238">
        <v>5.1000000000000004E-2</v>
      </c>
      <c r="T18" s="238">
        <v>4.2000000000000003E-2</v>
      </c>
      <c r="U18" s="238">
        <v>7.1000000000000008E-2</v>
      </c>
      <c r="V18" s="238">
        <v>0.11700000000000001</v>
      </c>
      <c r="W18" s="238">
        <v>0.14799999999999999</v>
      </c>
      <c r="X18" s="238">
        <v>0.54900000000000004</v>
      </c>
      <c r="Y18" s="189">
        <v>6.4</v>
      </c>
      <c r="Z18" s="74"/>
    </row>
    <row r="19" spans="1:26" x14ac:dyDescent="0.25">
      <c r="A19" s="47"/>
      <c r="B19" s="55">
        <v>13</v>
      </c>
      <c r="C19" s="190" t="s">
        <v>201</v>
      </c>
      <c r="D19" s="54" t="s">
        <v>202</v>
      </c>
      <c r="E19" s="54" t="s">
        <v>173</v>
      </c>
      <c r="F19" s="192">
        <v>1</v>
      </c>
      <c r="G19" s="59">
        <v>42522</v>
      </c>
      <c r="H19" s="181">
        <v>44121</v>
      </c>
      <c r="I19" s="285">
        <v>1941</v>
      </c>
      <c r="J19" s="183">
        <v>249.2</v>
      </c>
      <c r="K19" s="184">
        <v>42916</v>
      </c>
      <c r="L19" s="49" t="s">
        <v>71</v>
      </c>
      <c r="M19" s="237">
        <v>6.25E-2</v>
      </c>
      <c r="N19" s="237">
        <v>7.4999999999999997E-2</v>
      </c>
      <c r="O19" s="183">
        <v>230.2</v>
      </c>
      <c r="P19" s="238">
        <v>0.13700000000000001</v>
      </c>
      <c r="Q19" s="71"/>
      <c r="R19" s="238">
        <v>0</v>
      </c>
      <c r="S19" s="238">
        <v>0.218</v>
      </c>
      <c r="T19" s="238">
        <v>9.8000000000000004E-2</v>
      </c>
      <c r="U19" s="238">
        <v>0.107</v>
      </c>
      <c r="V19" s="238">
        <v>9.2999999999999999E-2</v>
      </c>
      <c r="W19" s="238">
        <v>0.10200000000000001</v>
      </c>
      <c r="X19" s="238">
        <v>0.38200000000000001</v>
      </c>
      <c r="Y19" s="189">
        <v>5.0999999999999996</v>
      </c>
      <c r="Z19" s="74"/>
    </row>
    <row r="20" spans="1:26" x14ac:dyDescent="0.25">
      <c r="A20" s="47"/>
      <c r="B20" s="55">
        <v>14</v>
      </c>
      <c r="C20" s="190" t="s">
        <v>203</v>
      </c>
      <c r="D20" s="54" t="s">
        <v>204</v>
      </c>
      <c r="E20" s="54" t="s">
        <v>180</v>
      </c>
      <c r="F20" s="192">
        <v>1</v>
      </c>
      <c r="G20" s="59" t="s">
        <v>205</v>
      </c>
      <c r="H20" s="181">
        <v>18842</v>
      </c>
      <c r="I20" s="186">
        <v>887</v>
      </c>
      <c r="J20" s="183">
        <v>77</v>
      </c>
      <c r="K20" s="184">
        <v>42551</v>
      </c>
      <c r="L20" s="49" t="s">
        <v>55</v>
      </c>
      <c r="M20" s="237">
        <v>6.5000000000000002E-2</v>
      </c>
      <c r="N20" s="237">
        <v>0.08</v>
      </c>
      <c r="O20" s="183">
        <v>140.80000000000001</v>
      </c>
      <c r="P20" s="238">
        <v>0.154</v>
      </c>
      <c r="Q20" s="71"/>
      <c r="R20" s="238">
        <v>4.0000000000000001E-3</v>
      </c>
      <c r="S20" s="238">
        <v>0.14200000000000002</v>
      </c>
      <c r="T20" s="238">
        <v>0.105</v>
      </c>
      <c r="U20" s="238">
        <v>7.2999999999999995E-2</v>
      </c>
      <c r="V20" s="238">
        <v>6.3E-2</v>
      </c>
      <c r="W20" s="238">
        <v>0.219</v>
      </c>
      <c r="X20" s="238">
        <v>0.39400000000000002</v>
      </c>
      <c r="Y20" s="189">
        <v>4.2</v>
      </c>
      <c r="Z20" s="74"/>
    </row>
    <row r="21" spans="1:26" x14ac:dyDescent="0.25">
      <c r="A21" s="47"/>
      <c r="B21" s="55">
        <v>15</v>
      </c>
      <c r="C21" s="190" t="s">
        <v>206</v>
      </c>
      <c r="D21" s="54" t="s">
        <v>207</v>
      </c>
      <c r="E21" s="54" t="s">
        <v>177</v>
      </c>
      <c r="F21" s="192">
        <v>1</v>
      </c>
      <c r="G21" s="59">
        <v>40148</v>
      </c>
      <c r="H21" s="181">
        <v>10688</v>
      </c>
      <c r="I21" s="186">
        <v>498</v>
      </c>
      <c r="J21" s="183">
        <v>58.5</v>
      </c>
      <c r="K21" s="184">
        <v>42369</v>
      </c>
      <c r="L21" s="49" t="s">
        <v>55</v>
      </c>
      <c r="M21" s="237">
        <v>7.0000000000000007E-2</v>
      </c>
      <c r="N21" s="237">
        <v>8.5000000000000006E-2</v>
      </c>
      <c r="O21" s="183">
        <v>125.6</v>
      </c>
      <c r="P21" s="238">
        <v>0.14000000000000001</v>
      </c>
      <c r="Q21" s="71"/>
      <c r="R21" s="238">
        <v>0</v>
      </c>
      <c r="S21" s="238">
        <v>0.28800000000000003</v>
      </c>
      <c r="T21" s="238">
        <v>0.193</v>
      </c>
      <c r="U21" s="238">
        <v>0.11800000000000001</v>
      </c>
      <c r="V21" s="238">
        <v>2.6000000000000002E-2</v>
      </c>
      <c r="W21" s="238">
        <v>0.04</v>
      </c>
      <c r="X21" s="238">
        <v>0.33500000000000002</v>
      </c>
      <c r="Y21" s="189">
        <v>3</v>
      </c>
      <c r="Z21" s="74"/>
    </row>
    <row r="22" spans="1:26" x14ac:dyDescent="0.25">
      <c r="A22" s="47"/>
      <c r="B22" s="55"/>
      <c r="C22" s="190"/>
      <c r="D22" s="54"/>
      <c r="E22" s="54"/>
      <c r="F22" s="54"/>
      <c r="G22" s="59"/>
      <c r="H22" s="181"/>
      <c r="I22" s="186"/>
      <c r="J22" s="183"/>
      <c r="K22" s="184"/>
      <c r="L22" s="49"/>
      <c r="M22" s="237"/>
      <c r="N22" s="237"/>
      <c r="O22" s="49"/>
      <c r="P22" s="237"/>
      <c r="Q22" s="71"/>
      <c r="R22" s="237"/>
      <c r="S22" s="237"/>
      <c r="T22" s="237"/>
      <c r="U22" s="237"/>
      <c r="V22" s="237"/>
      <c r="W22" s="237"/>
      <c r="X22" s="237"/>
      <c r="Y22" s="194"/>
      <c r="Z22" s="74"/>
    </row>
    <row r="23" spans="1:26" ht="15.75" thickBot="1" x14ac:dyDescent="0.3">
      <c r="A23" s="47"/>
      <c r="B23" s="55"/>
      <c r="C23" s="195" t="s">
        <v>210</v>
      </c>
      <c r="D23" s="196"/>
      <c r="E23" s="196"/>
      <c r="F23" s="240"/>
      <c r="G23" s="241"/>
      <c r="H23" s="197">
        <v>385800</v>
      </c>
      <c r="I23" s="198">
        <f>SUM(I7:I21)</f>
        <v>15894</v>
      </c>
      <c r="J23" s="199">
        <v>2873.7</v>
      </c>
      <c r="K23" s="200"/>
      <c r="L23" s="196"/>
      <c r="M23" s="201"/>
      <c r="N23" s="201"/>
      <c r="O23" s="199"/>
      <c r="P23" s="202"/>
      <c r="Q23" s="203"/>
      <c r="R23" s="202"/>
      <c r="S23" s="202"/>
      <c r="T23" s="202"/>
      <c r="U23" s="202"/>
      <c r="V23" s="202"/>
      <c r="W23" s="202"/>
      <c r="X23" s="202"/>
      <c r="Y23" s="242"/>
      <c r="Z23" s="74"/>
    </row>
    <row r="24" spans="1:26" x14ac:dyDescent="0.25">
      <c r="A24" s="47"/>
      <c r="B24" s="55"/>
      <c r="C24" s="243" t="s">
        <v>113</v>
      </c>
      <c r="D24" s="54"/>
      <c r="E24" s="54"/>
      <c r="F24" s="54"/>
      <c r="G24" s="59"/>
      <c r="H24" s="181"/>
      <c r="I24" s="58"/>
      <c r="J24" s="183"/>
      <c r="K24" s="56"/>
      <c r="L24" s="54"/>
      <c r="M24" s="57"/>
      <c r="N24" s="57"/>
      <c r="O24" s="183"/>
      <c r="P24" s="71"/>
      <c r="Q24" s="244"/>
      <c r="R24" s="71"/>
      <c r="S24" s="71"/>
      <c r="T24" s="71"/>
      <c r="U24" s="71"/>
      <c r="V24" s="71"/>
      <c r="W24" s="71"/>
      <c r="X24" s="71"/>
      <c r="Y24" s="245"/>
      <c r="Z24" s="74"/>
    </row>
    <row r="25" spans="1:26" x14ac:dyDescent="0.25">
      <c r="A25" s="47"/>
      <c r="B25" s="55">
        <v>16</v>
      </c>
      <c r="C25" s="190" t="s">
        <v>208</v>
      </c>
      <c r="D25" s="54" t="s">
        <v>209</v>
      </c>
      <c r="E25" s="54"/>
      <c r="F25" s="224" t="s">
        <v>245</v>
      </c>
      <c r="G25" s="59">
        <v>42644</v>
      </c>
      <c r="H25" s="181"/>
      <c r="I25" s="58"/>
      <c r="J25" s="183">
        <v>15</v>
      </c>
      <c r="K25" s="56"/>
      <c r="L25" s="54"/>
      <c r="M25" s="57"/>
      <c r="N25" s="57"/>
      <c r="O25" s="183"/>
      <c r="P25" s="71"/>
      <c r="Q25" s="244"/>
      <c r="R25" s="71"/>
      <c r="S25" s="71"/>
      <c r="T25" s="71"/>
      <c r="U25" s="71"/>
      <c r="V25" s="71"/>
      <c r="W25" s="71"/>
      <c r="X25" s="71"/>
      <c r="Y25" s="246"/>
      <c r="Z25" s="74"/>
    </row>
    <row r="26" spans="1:26" ht="15.75" thickBot="1" x14ac:dyDescent="0.3">
      <c r="A26" s="47"/>
      <c r="B26" s="55"/>
      <c r="C26" s="195" t="s">
        <v>113</v>
      </c>
      <c r="D26" s="196"/>
      <c r="E26" s="196"/>
      <c r="F26" s="281"/>
      <c r="G26" s="247"/>
      <c r="H26" s="248"/>
      <c r="I26" s="198"/>
      <c r="J26" s="199">
        <v>33.5</v>
      </c>
      <c r="K26" s="200"/>
      <c r="L26" s="249" t="s">
        <v>236</v>
      </c>
      <c r="M26" s="201"/>
      <c r="N26" s="201"/>
      <c r="O26" s="199"/>
      <c r="P26" s="202"/>
      <c r="Q26" s="203"/>
      <c r="R26" s="202"/>
      <c r="S26" s="202"/>
      <c r="T26" s="202"/>
      <c r="U26" s="202"/>
      <c r="V26" s="202"/>
      <c r="W26" s="202"/>
      <c r="X26" s="202"/>
      <c r="Y26" s="242"/>
      <c r="Z26" s="74"/>
    </row>
    <row r="27" spans="1:26" ht="15.75" thickBot="1" x14ac:dyDescent="0.3">
      <c r="A27" s="47"/>
      <c r="B27" s="55"/>
      <c r="C27" s="250" t="s">
        <v>211</v>
      </c>
      <c r="D27" s="251"/>
      <c r="E27" s="251"/>
      <c r="F27" s="282"/>
      <c r="G27" s="252"/>
      <c r="H27" s="227">
        <f>H23</f>
        <v>385800</v>
      </c>
      <c r="I27" s="253">
        <f>I23</f>
        <v>15894</v>
      </c>
      <c r="J27" s="199">
        <f>J23+J26</f>
        <v>2907.2</v>
      </c>
      <c r="K27" s="254"/>
      <c r="L27" s="249" t="s">
        <v>236</v>
      </c>
      <c r="M27" s="255"/>
      <c r="N27" s="255"/>
      <c r="O27" s="256"/>
      <c r="P27" s="255"/>
      <c r="Q27" s="255"/>
      <c r="R27" s="255"/>
      <c r="S27" s="255"/>
      <c r="T27" s="255"/>
      <c r="U27" s="255"/>
      <c r="V27" s="255"/>
      <c r="W27" s="255"/>
      <c r="X27" s="257"/>
      <c r="Y27" s="258"/>
      <c r="Z27" s="74"/>
    </row>
    <row r="28" spans="1:26" x14ac:dyDescent="0.25">
      <c r="A28" s="47"/>
      <c r="B28" s="55">
        <v>17</v>
      </c>
      <c r="C28" s="259" t="s">
        <v>178</v>
      </c>
      <c r="D28" s="260" t="s">
        <v>179</v>
      </c>
      <c r="E28" s="260" t="s">
        <v>180</v>
      </c>
      <c r="F28" s="283" t="s">
        <v>181</v>
      </c>
      <c r="G28" s="261">
        <v>42552</v>
      </c>
      <c r="H28" s="262">
        <v>32778</v>
      </c>
      <c r="I28" s="263">
        <v>663</v>
      </c>
      <c r="J28" s="183">
        <v>154.69999999999999</v>
      </c>
      <c r="K28" s="264">
        <v>42916</v>
      </c>
      <c r="L28" s="265" t="s">
        <v>71</v>
      </c>
      <c r="M28" s="266">
        <v>5.2499999999999998E-2</v>
      </c>
      <c r="N28" s="266">
        <v>7.4999999999999997E-2</v>
      </c>
      <c r="O28" s="183">
        <v>163.19999999999999</v>
      </c>
      <c r="P28" s="267">
        <v>0.124</v>
      </c>
      <c r="Q28" s="268"/>
      <c r="R28" s="267">
        <v>0</v>
      </c>
      <c r="S28" s="267">
        <v>2.4E-2</v>
      </c>
      <c r="T28" s="267">
        <v>2.7E-2</v>
      </c>
      <c r="U28" s="267">
        <v>0.13300000000000001</v>
      </c>
      <c r="V28" s="267">
        <v>5.7000000000000002E-2</v>
      </c>
      <c r="W28" s="267">
        <v>0.14799999999999999</v>
      </c>
      <c r="X28" s="267">
        <v>0.61099999999999999</v>
      </c>
      <c r="Y28" s="189">
        <v>8.6</v>
      </c>
      <c r="Z28" s="74"/>
    </row>
    <row r="29" spans="1:26" ht="15.75" thickBot="1" x14ac:dyDescent="0.3">
      <c r="A29" s="60"/>
      <c r="B29" s="55"/>
      <c r="C29" s="269" t="s">
        <v>125</v>
      </c>
      <c r="D29" s="270"/>
      <c r="E29" s="196"/>
      <c r="F29" s="281"/>
      <c r="G29" s="197"/>
      <c r="H29" s="197">
        <f>H28</f>
        <v>32778</v>
      </c>
      <c r="I29" s="271">
        <f>I28</f>
        <v>663</v>
      </c>
      <c r="J29" s="199">
        <f>J28</f>
        <v>154.69999999999999</v>
      </c>
      <c r="K29" s="272"/>
      <c r="L29" s="273"/>
      <c r="M29" s="270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83"/>
      <c r="Z29" s="53"/>
    </row>
    <row r="30" spans="1:26" ht="15.75" thickBot="1" x14ac:dyDescent="0.3">
      <c r="A30" s="47"/>
      <c r="B30" s="55"/>
      <c r="C30" s="274" t="s">
        <v>212</v>
      </c>
      <c r="D30" s="226"/>
      <c r="E30" s="77"/>
      <c r="F30" s="284"/>
      <c r="G30" s="275"/>
      <c r="H30" s="197">
        <f>H29+H27</f>
        <v>418578</v>
      </c>
      <c r="I30" s="276">
        <f>I29+I27</f>
        <v>16557</v>
      </c>
      <c r="J30" s="199">
        <f>J29+J27</f>
        <v>3061.8999999999996</v>
      </c>
      <c r="K30" s="226"/>
      <c r="L30" s="249" t="s">
        <v>236</v>
      </c>
      <c r="M30" s="277"/>
      <c r="N30" s="278"/>
      <c r="O30" s="77"/>
      <c r="P30" s="77"/>
      <c r="Q30" s="77"/>
      <c r="R30" s="77"/>
      <c r="S30" s="77"/>
      <c r="T30" s="77"/>
      <c r="U30" s="77"/>
      <c r="V30" s="77"/>
      <c r="W30" s="77"/>
      <c r="X30" s="61"/>
      <c r="Y30" s="62"/>
      <c r="Z30" s="74"/>
    </row>
    <row r="31" spans="1:26" x14ac:dyDescent="0.25">
      <c r="A31" s="47"/>
      <c r="B31" s="55"/>
      <c r="C31" s="54"/>
      <c r="D31" s="54"/>
      <c r="E31" s="71"/>
      <c r="F31" s="59"/>
      <c r="G31" s="72"/>
      <c r="H31" s="58"/>
      <c r="I31" s="78"/>
      <c r="J31" s="79"/>
      <c r="K31" s="54"/>
      <c r="L31" s="57"/>
      <c r="M31" s="57"/>
      <c r="N31" s="78"/>
      <c r="O31" s="71"/>
      <c r="P31" s="71"/>
      <c r="Q31" s="71"/>
      <c r="R31" s="71"/>
      <c r="S31" s="71"/>
      <c r="T31" s="71"/>
      <c r="U31" s="71"/>
      <c r="V31" s="71"/>
      <c r="W31" s="71"/>
      <c r="X31" s="47"/>
      <c r="Y31" s="49"/>
      <c r="Z31" s="80"/>
    </row>
    <row r="32" spans="1:26" x14ac:dyDescent="0.25">
      <c r="A32" s="47"/>
      <c r="B32" s="55"/>
      <c r="C32" s="60" t="s">
        <v>229</v>
      </c>
      <c r="D32" s="54"/>
      <c r="E32" s="71"/>
      <c r="F32" s="59"/>
      <c r="G32" s="72"/>
      <c r="H32" s="58"/>
      <c r="I32" s="78"/>
      <c r="J32" s="79"/>
      <c r="K32" s="54"/>
      <c r="L32" s="57"/>
      <c r="M32" s="57"/>
      <c r="N32" s="78"/>
      <c r="O32" s="71"/>
      <c r="P32" s="71"/>
      <c r="Q32" s="71"/>
      <c r="R32" s="71"/>
      <c r="S32" s="71"/>
      <c r="T32" s="71"/>
      <c r="U32" s="71"/>
      <c r="V32" s="71"/>
      <c r="W32" s="71"/>
      <c r="X32" s="47"/>
      <c r="Y32" s="49"/>
      <c r="Z32" s="63"/>
    </row>
    <row r="33" spans="1:26" x14ac:dyDescent="0.25">
      <c r="A33" s="47"/>
      <c r="B33" s="55"/>
      <c r="C33" s="54"/>
      <c r="D33" s="54"/>
      <c r="E33" s="71"/>
      <c r="F33" s="59"/>
      <c r="G33" s="72"/>
      <c r="H33" s="58"/>
      <c r="I33" s="78"/>
      <c r="J33" s="56"/>
      <c r="K33" s="54"/>
      <c r="L33" s="57"/>
      <c r="M33" s="57"/>
      <c r="N33" s="78"/>
      <c r="O33" s="71"/>
      <c r="P33" s="71"/>
      <c r="Q33" s="71"/>
      <c r="R33" s="71"/>
      <c r="S33" s="71"/>
      <c r="T33" s="71"/>
      <c r="U33" s="71"/>
      <c r="V33" s="71"/>
      <c r="W33" s="71"/>
      <c r="X33" s="47"/>
      <c r="Y33" s="49"/>
      <c r="Z33" s="63"/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workbookViewId="0">
      <selection activeCell="C33" sqref="C33"/>
    </sheetView>
  </sheetViews>
  <sheetFormatPr defaultRowHeight="15" x14ac:dyDescent="0.25"/>
  <cols>
    <col min="1" max="1" width="3.28515625" customWidth="1"/>
    <col min="2" max="2" width="102.85546875" customWidth="1"/>
    <col min="3" max="3" width="10.140625" customWidth="1"/>
  </cols>
  <sheetData>
    <row r="1" spans="1:5" x14ac:dyDescent="0.25">
      <c r="A1" s="81"/>
      <c r="B1" s="81"/>
      <c r="C1" s="82"/>
      <c r="D1" s="82"/>
      <c r="E1" s="81"/>
    </row>
    <row r="2" spans="1:5" ht="25.5" x14ac:dyDescent="0.25">
      <c r="A2" s="81"/>
      <c r="B2" s="84" t="s">
        <v>167</v>
      </c>
      <c r="C2" s="91" t="s">
        <v>213</v>
      </c>
      <c r="D2" s="92" t="s">
        <v>214</v>
      </c>
      <c r="E2" s="92" t="s">
        <v>215</v>
      </c>
    </row>
    <row r="3" spans="1:5" x14ac:dyDescent="0.25">
      <c r="A3" s="81"/>
      <c r="B3" s="85" t="s">
        <v>239</v>
      </c>
      <c r="C3" s="86">
        <v>359000000</v>
      </c>
      <c r="D3" s="86">
        <v>251000000</v>
      </c>
      <c r="E3" s="93"/>
    </row>
    <row r="4" spans="1:5" x14ac:dyDescent="0.25">
      <c r="A4" s="81"/>
      <c r="B4" s="85" t="s">
        <v>240</v>
      </c>
      <c r="C4" s="86">
        <v>-85000000</v>
      </c>
      <c r="D4" s="86">
        <v>-89000000</v>
      </c>
      <c r="E4" s="93"/>
    </row>
    <row r="5" spans="1:5" x14ac:dyDescent="0.25">
      <c r="A5" s="81"/>
      <c r="B5" s="85" t="s">
        <v>242</v>
      </c>
      <c r="C5" s="86">
        <v>-5000000</v>
      </c>
      <c r="D5" s="86">
        <v>-6000000</v>
      </c>
      <c r="E5" s="93"/>
    </row>
    <row r="6" spans="1:5" x14ac:dyDescent="0.25">
      <c r="A6" s="81"/>
      <c r="B6" s="47"/>
      <c r="C6" s="86"/>
      <c r="D6" s="86"/>
      <c r="E6" s="93"/>
    </row>
    <row r="7" spans="1:5" x14ac:dyDescent="0.25">
      <c r="A7" s="81"/>
      <c r="B7" s="47" t="s">
        <v>237</v>
      </c>
      <c r="C7" s="87"/>
      <c r="D7" s="86">
        <v>7000000</v>
      </c>
      <c r="E7" s="88"/>
    </row>
    <row r="8" spans="1:5" x14ac:dyDescent="0.25">
      <c r="A8" s="81"/>
      <c r="B8" s="47" t="s">
        <v>218</v>
      </c>
      <c r="C8" s="86">
        <v>12000000</v>
      </c>
      <c r="D8" s="89"/>
      <c r="E8" s="89"/>
    </row>
    <row r="9" spans="1:5" x14ac:dyDescent="0.25">
      <c r="A9" s="81"/>
      <c r="B9" s="47" t="s">
        <v>243</v>
      </c>
      <c r="C9" s="86">
        <v>12000000</v>
      </c>
      <c r="D9" s="89"/>
      <c r="E9" s="89"/>
    </row>
    <row r="10" spans="1:5" x14ac:dyDescent="0.25">
      <c r="A10" s="81"/>
      <c r="B10" s="47" t="s">
        <v>216</v>
      </c>
      <c r="C10" s="89"/>
      <c r="D10" s="89"/>
      <c r="E10" s="86">
        <v>18000000</v>
      </c>
    </row>
    <row r="11" spans="1:5" ht="15.75" thickBot="1" x14ac:dyDescent="0.3">
      <c r="A11" s="81"/>
      <c r="B11" s="90" t="s">
        <v>241</v>
      </c>
      <c r="C11" s="98">
        <f>SUM(C3:C10)</f>
        <v>293000000</v>
      </c>
      <c r="D11" s="98">
        <f>SUM(D3:D10)</f>
        <v>163000000</v>
      </c>
      <c r="E11" s="98">
        <f>SUM(E3:E10)</f>
        <v>18000000</v>
      </c>
    </row>
    <row r="12" spans="1:5" ht="15.75" x14ac:dyDescent="0.25">
      <c r="A12" s="81"/>
      <c r="B12" s="280"/>
      <c r="C12" s="99"/>
      <c r="D12" s="99"/>
      <c r="E12" s="99"/>
    </row>
    <row r="13" spans="1:5" ht="15.75" x14ac:dyDescent="0.25">
      <c r="A13" s="81"/>
      <c r="B13" s="280"/>
      <c r="C13" s="99"/>
      <c r="D13" s="99"/>
      <c r="E13" s="99"/>
    </row>
    <row r="14" spans="1:5" x14ac:dyDescent="0.25">
      <c r="A14" s="81"/>
      <c r="B14" s="47"/>
      <c r="C14" s="47"/>
      <c r="D14" s="47"/>
      <c r="E14" s="47"/>
    </row>
    <row r="15" spans="1:5" x14ac:dyDescent="0.25">
      <c r="A15" s="81"/>
      <c r="B15" s="47"/>
      <c r="C15" s="47"/>
      <c r="D15" s="47"/>
      <c r="E15" s="47"/>
    </row>
    <row r="16" spans="1:5" ht="25.5" x14ac:dyDescent="0.25">
      <c r="A16" s="81"/>
      <c r="B16" s="84" t="s">
        <v>238</v>
      </c>
      <c r="C16" s="91" t="s">
        <v>213</v>
      </c>
      <c r="D16" s="92" t="s">
        <v>214</v>
      </c>
      <c r="E16" s="92" t="s">
        <v>215</v>
      </c>
    </row>
    <row r="17" spans="1:5" x14ac:dyDescent="0.25">
      <c r="A17" s="81"/>
      <c r="B17" s="85" t="s">
        <v>239</v>
      </c>
      <c r="C17" s="86">
        <v>398000000</v>
      </c>
      <c r="D17" s="86">
        <v>205000000</v>
      </c>
      <c r="E17" s="93"/>
    </row>
    <row r="18" spans="1:5" x14ac:dyDescent="0.25">
      <c r="A18" s="81"/>
      <c r="B18" s="85" t="s">
        <v>240</v>
      </c>
      <c r="C18" s="86">
        <v>-87000000</v>
      </c>
      <c r="D18" s="86">
        <v>-72000000</v>
      </c>
      <c r="E18" s="93"/>
    </row>
    <row r="19" spans="1:5" x14ac:dyDescent="0.25">
      <c r="A19" s="81"/>
      <c r="B19" s="85" t="s">
        <v>242</v>
      </c>
      <c r="C19" s="86">
        <v>-4000000</v>
      </c>
      <c r="D19" s="86">
        <v>-8000000</v>
      </c>
      <c r="E19" s="93"/>
    </row>
    <row r="20" spans="1:5" x14ac:dyDescent="0.25">
      <c r="A20" s="81"/>
      <c r="B20" s="47"/>
      <c r="C20" s="86"/>
      <c r="D20" s="86"/>
      <c r="E20" s="93"/>
    </row>
    <row r="21" spans="1:5" x14ac:dyDescent="0.25">
      <c r="A21" s="81"/>
      <c r="B21" s="47" t="s">
        <v>218</v>
      </c>
      <c r="C21" s="87">
        <v>12000000</v>
      </c>
      <c r="D21" s="86"/>
      <c r="E21" s="88"/>
    </row>
    <row r="22" spans="1:5" x14ac:dyDescent="0.25">
      <c r="A22" s="81"/>
      <c r="B22" s="47" t="s">
        <v>244</v>
      </c>
      <c r="C22" s="86">
        <v>12000000</v>
      </c>
      <c r="D22" s="89"/>
      <c r="E22" s="89"/>
    </row>
    <row r="23" spans="1:5" x14ac:dyDescent="0.25">
      <c r="A23" s="81"/>
      <c r="B23" s="47" t="s">
        <v>219</v>
      </c>
      <c r="C23" s="86"/>
      <c r="D23" s="89"/>
      <c r="E23" s="89">
        <v>16000000</v>
      </c>
    </row>
    <row r="24" spans="1:5" ht="15.75" thickBot="1" x14ac:dyDescent="0.3">
      <c r="B24" s="90" t="s">
        <v>217</v>
      </c>
      <c r="C24" s="98">
        <f>SUM(C17:C23)</f>
        <v>331000000</v>
      </c>
      <c r="D24" s="98">
        <f>SUM(D17:D23)</f>
        <v>125000000</v>
      </c>
      <c r="E24" s="98">
        <f>SUM(E17:E23)</f>
        <v>16000000</v>
      </c>
    </row>
    <row r="25" spans="1:5" x14ac:dyDescent="0.25">
      <c r="C25" s="89"/>
      <c r="D25" s="89"/>
      <c r="E25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2017-02-10T00:43:09Z</dcterms:created>
  <dcterms:modified xsi:type="dcterms:W3CDTF">2017-08-16T06:33:07Z</dcterms:modified>
</cp:coreProperties>
</file>